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2.xml" ContentType="application/vnd.openxmlformats-officedocument.drawing+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611"/>
  <workbookPr codeName="TämäTyökirja" hidePivotFieldList="1"/>
  <mc:AlternateContent xmlns:mc="http://schemas.openxmlformats.org/markup-compatibility/2006">
    <mc:Choice Requires="x15">
      <x15ac:absPath xmlns:x15ac="http://schemas.microsoft.com/office/spreadsheetml/2010/11/ac" url="https://jamkstudent-my.sharepoint.com/personal/tuukka_kivioja_jamk_fi/Documents/Hankkeet/Rescewe/toolkit liitteet/"/>
    </mc:Choice>
  </mc:AlternateContent>
  <xr:revisionPtr revIDLastSave="25" documentId="8_{44B04491-3000-474C-BCE5-9E54A417FDB3}" xr6:coauthVersionLast="47" xr6:coauthVersionMax="47" xr10:uidLastSave="{F09312D3-6C28-4474-821B-57ED0BF7397A}"/>
  <bookViews>
    <workbookView xWindow="1065" yWindow="-120" windowWidth="37455" windowHeight="21840" tabRatio="754" firstSheet="1" activeTab="4" xr2:uid="{00000000-000D-0000-FFFF-FFFF00000000}"/>
  </bookViews>
  <sheets>
    <sheet name="Home" sheetId="14957" r:id="rId1"/>
    <sheet name="Cash" sheetId="4" r:id="rId2"/>
    <sheet name="Graphs, 1st year" sheetId="3" r:id="rId3"/>
    <sheet name="Graphs, 2nd year" sheetId="6" r:id="rId4"/>
    <sheet name="Instructions" sheetId="8" r:id="rId5"/>
  </sheets>
  <definedNames>
    <definedName name="_1_Liikevaihto">Instructions!#REF!</definedName>
    <definedName name="_10_Muuttuvien_palkkojen_henkilöstösivukulut">Instructions!#REF!</definedName>
    <definedName name="_12_Kiinteät_palkat_ja_palkkiot">Instructions!#REF!</definedName>
    <definedName name="_122_Aineet_ja_tarvikkeet">Instructions!#REF!</definedName>
    <definedName name="_14_Kiinteät_henkilösivukulut">Instructions!#REF!</definedName>
    <definedName name="_15.05_Yrityskehitys__laki__teknologia_ja_tuotekehityspalvelut">Instructions!#REF!</definedName>
    <definedName name="_311_Opo_n_maksullinen_korotus_tilikauden_aikana">Instructions!#REF!</definedName>
    <definedName name="_37.02_TEKES_avustus">Instructions!#REF!</definedName>
    <definedName name="_4_Liiketoiminnan_muut_tuotot">Instructions!#REF!</definedName>
    <definedName name="_5_Ostot_tilikauden_aikana_A__Ainekäyttö_S">Instructions!#REF!</definedName>
    <definedName name="_7_Ulkopuoliset_palvelut">Instructions!#REF!</definedName>
    <definedName name="_8_Muuttuvat_palkat_ja_palkkiot">Instructions!#REF!</definedName>
    <definedName name="_xlnm._FilterDatabase" localSheetId="1" hidden="1">Cash!#REF!</definedName>
    <definedName name="Alv_laskelma">Instructions!$B$52</definedName>
    <definedName name="Alv_saldo_ennen_maksuja">Instructions!$B$56</definedName>
    <definedName name="Arvonlisävero">Instructions!$B$38</definedName>
    <definedName name="Avustukset">Instructions!$B$48</definedName>
    <definedName name="Burn_rate">Instructions!#REF!</definedName>
    <definedName name="Edustuskulut">Instructions!$B$27</definedName>
    <definedName name="Ennakonpidätykset__keskim.35">Instructions!$B$21</definedName>
    <definedName name="Erotus_per_kk">Instructions!#REF!</definedName>
    <definedName name="Erotus_per_kvartaali">Instructions!#REF!</definedName>
    <definedName name="Henkilösivukulut">Instructions!$B$20</definedName>
    <definedName name="Internet__tietoliikenne">Instructions!$B$30</definedName>
    <definedName name="Investoinnit">Instructions!$B$37</definedName>
    <definedName name="Kassa">Instructions!$B$46</definedName>
    <definedName name="Kassan_riittävyys">Instructions!$B$51</definedName>
    <definedName name="Kassavirtalaskelman_kuvaajat">Instructions!$A$59</definedName>
    <definedName name="Kassavirtalaskelman_ohjeet">Instructions!$A$2</definedName>
    <definedName name="Kirjanpidon_tulos">Instructions!$B$44</definedName>
    <definedName name="Kirjanpito_ja_tilintarkastus">Instructions!$B$31</definedName>
    <definedName name="KK_n_alkukassa">Instructions!$B$42</definedName>
    <definedName name="KK_n_loppukassa">Instructions!$B$43</definedName>
    <definedName name="Kumulatiivinen_tulos">Instructions!$B$50</definedName>
    <definedName name="Kuukauden_Alv">Instructions!$B$55</definedName>
    <definedName name="Lainat">Instructions!$B$49</definedName>
    <definedName name="Lankapuhelin__faksi__gsm">Instructions!$B$29</definedName>
    <definedName name="Laskelman_kohta">Instructions!$B$19:$B$57</definedName>
    <definedName name="Liiketoiminnan_muut_tuotot">Instructions!#REF!</definedName>
    <definedName name="Liiketoiminta">Instructions!$B$47</definedName>
    <definedName name="Mainoskulut__messut">Instructions!$B$28</definedName>
    <definedName name="Maksettu_Alv">Instructions!$B$57</definedName>
    <definedName name="Materiaalit_ja_tarvikkeet">Instructions!$B$34</definedName>
    <definedName name="Muut_alvittomat_kulut">Instructions!$B$36</definedName>
    <definedName name="Muut_verot">Instructions!$B$39</definedName>
    <definedName name="Muut_vuokrat__mm.leasing">Instructions!$B$25</definedName>
    <definedName name="Myynnin_ALV">Instructions!#REF!</definedName>
    <definedName name="Myynti">Instructions!#REF!</definedName>
    <definedName name="Myyynnin_Alv">Instructions!$B$53</definedName>
    <definedName name="Osakepääoma">Instructions!$B$41</definedName>
    <definedName name="Oston_Alv">Instructions!$B$54</definedName>
    <definedName name="Palkat_brutto">Instructions!$B$19</definedName>
    <definedName name="Rahti">Instructions!$B$33</definedName>
    <definedName name="Suunniteltu_tulos">Instructions!#REF!</definedName>
    <definedName name="TA_mallin_ohjeet">Instructions!#REF!</definedName>
    <definedName name="Tavoitekassa">Instructions!$B$45</definedName>
    <definedName name="Tekes_avustus_osuus">Instructions!$B$40</definedName>
    <definedName name="Toimiston_vuokra">Instructions!$B$24</definedName>
    <definedName name="Toimistopalvelut">Instructions!$B$26</definedName>
    <definedName name="Toteutunut_tulos">Instructions!#REF!</definedName>
    <definedName name="Työnantajatilitys__10._pvä">Instructions!$B$22</definedName>
    <definedName name="Ulkopuoliset_palvelut">Instructions!$B$35</definedName>
    <definedName name="Vakuutukset">Instructions!$B$32</definedName>
    <definedName name="Vapaaehtoiset_henkilöstökulut">Instructions!$B$23</definedName>
    <definedName name="Välittömät_työkustannukset_yks.">Instructions!#REF!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56" i="4" l="1"/>
  <c r="B28" i="4"/>
  <c r="C21" i="4"/>
  <c r="G38" i="4"/>
  <c r="V38" i="4"/>
  <c r="W38" i="4"/>
  <c r="X38" i="4"/>
  <c r="Y38" i="4"/>
  <c r="Z38" i="4"/>
  <c r="AA38" i="4"/>
  <c r="AB38" i="4"/>
  <c r="AC38" i="4"/>
  <c r="AD38" i="4"/>
  <c r="AE38" i="4"/>
  <c r="AF38" i="4"/>
  <c r="U38" i="4"/>
  <c r="AG38" i="4" s="1"/>
  <c r="AH38" i="4" s="1"/>
  <c r="Q38" i="4"/>
  <c r="H38" i="4"/>
  <c r="I38" i="4"/>
  <c r="J38" i="4"/>
  <c r="K38" i="4"/>
  <c r="L38" i="4"/>
  <c r="M38" i="4"/>
  <c r="N38" i="4"/>
  <c r="O38" i="4"/>
  <c r="P38" i="4"/>
  <c r="F38" i="4"/>
  <c r="R38" i="4" s="1"/>
  <c r="S38" i="4" s="1"/>
  <c r="E7" i="8"/>
  <c r="F37" i="4" s="1"/>
  <c r="F41" i="4" s="1"/>
  <c r="H127" i="4"/>
  <c r="AG56" i="4"/>
  <c r="AH56" i="4"/>
  <c r="R56" i="4"/>
  <c r="S56" i="4"/>
  <c r="AG28" i="4"/>
  <c r="R28" i="4"/>
  <c r="S28" i="4"/>
  <c r="U24" i="4"/>
  <c r="AF24" i="4"/>
  <c r="AE24" i="4"/>
  <c r="AD24" i="4"/>
  <c r="AC24" i="4"/>
  <c r="AB24" i="4"/>
  <c r="AA24" i="4"/>
  <c r="Z24" i="4"/>
  <c r="Y24" i="4"/>
  <c r="X24" i="4"/>
  <c r="W24" i="4"/>
  <c r="V24" i="4"/>
  <c r="G24" i="4"/>
  <c r="H24" i="4"/>
  <c r="I24" i="4"/>
  <c r="J24" i="4"/>
  <c r="K24" i="4"/>
  <c r="L24" i="4"/>
  <c r="M24" i="4"/>
  <c r="N24" i="4"/>
  <c r="O24" i="4"/>
  <c r="P24" i="4"/>
  <c r="Q24" i="4"/>
  <c r="F24" i="4"/>
  <c r="L8" i="4"/>
  <c r="X127" i="4"/>
  <c r="Y127" i="4"/>
  <c r="Z127" i="4"/>
  <c r="AA127" i="4"/>
  <c r="AB127" i="4"/>
  <c r="AC127" i="4"/>
  <c r="AD127" i="4"/>
  <c r="AE127" i="4"/>
  <c r="AF127" i="4"/>
  <c r="W127" i="4"/>
  <c r="V127" i="4"/>
  <c r="U127" i="4"/>
  <c r="AG21" i="4"/>
  <c r="AH21" i="4" s="1"/>
  <c r="I127" i="4"/>
  <c r="J127" i="4"/>
  <c r="K127" i="4"/>
  <c r="L127" i="4"/>
  <c r="M127" i="4"/>
  <c r="N127" i="4"/>
  <c r="O127" i="4"/>
  <c r="P127" i="4"/>
  <c r="Q127" i="4"/>
  <c r="R21" i="4"/>
  <c r="S21" i="4"/>
  <c r="F8" i="4"/>
  <c r="G130" i="4"/>
  <c r="B3" i="4"/>
  <c r="G8" i="4"/>
  <c r="H8" i="4"/>
  <c r="H29" i="4"/>
  <c r="I8" i="4"/>
  <c r="J8" i="4"/>
  <c r="K8" i="4"/>
  <c r="M8" i="4"/>
  <c r="M30" i="4"/>
  <c r="M29" i="4"/>
  <c r="N8" i="4"/>
  <c r="O8" i="4"/>
  <c r="P8" i="4"/>
  <c r="Q8" i="4"/>
  <c r="U8" i="4"/>
  <c r="U29" i="4"/>
  <c r="V8" i="4"/>
  <c r="W8" i="4"/>
  <c r="W29" i="4"/>
  <c r="X8" i="4"/>
  <c r="Y8" i="4"/>
  <c r="Z8" i="4"/>
  <c r="AA8" i="4"/>
  <c r="AB8" i="4"/>
  <c r="AC8" i="4"/>
  <c r="AD8" i="4"/>
  <c r="AE8" i="4"/>
  <c r="AE29" i="4"/>
  <c r="AF8" i="4"/>
  <c r="AF29" i="4" s="1"/>
  <c r="AF30" i="4"/>
  <c r="R9" i="4"/>
  <c r="S9" i="4" s="1"/>
  <c r="AG9" i="4"/>
  <c r="AH9" i="4"/>
  <c r="R10" i="4"/>
  <c r="S10" i="4"/>
  <c r="AG10" i="4"/>
  <c r="AH10" i="4"/>
  <c r="R11" i="4"/>
  <c r="S11" i="4"/>
  <c r="AG11" i="4"/>
  <c r="AH11" i="4"/>
  <c r="R12" i="4"/>
  <c r="S12" i="4"/>
  <c r="AG12" i="4"/>
  <c r="AH12" i="4"/>
  <c r="R13" i="4"/>
  <c r="S13" i="4"/>
  <c r="AG13" i="4"/>
  <c r="AH13" i="4"/>
  <c r="R14" i="4"/>
  <c r="S14" i="4"/>
  <c r="AG14" i="4"/>
  <c r="AH14" i="4"/>
  <c r="R15" i="4"/>
  <c r="S15" i="4"/>
  <c r="AG15" i="4"/>
  <c r="AH15" i="4"/>
  <c r="R16" i="4"/>
  <c r="S16" i="4"/>
  <c r="AG16" i="4"/>
  <c r="AH16" i="4"/>
  <c r="R17" i="4"/>
  <c r="S17" i="4"/>
  <c r="AG17" i="4"/>
  <c r="AH17" i="4"/>
  <c r="R18" i="4"/>
  <c r="S18" i="4"/>
  <c r="AG18" i="4"/>
  <c r="AH18" i="4"/>
  <c r="R19" i="4"/>
  <c r="S19" i="4"/>
  <c r="AG19" i="4"/>
  <c r="AH19" i="4"/>
  <c r="R20" i="4"/>
  <c r="S20" i="4"/>
  <c r="AG20" i="4"/>
  <c r="AH20" i="4"/>
  <c r="R22" i="4"/>
  <c r="S22" i="4"/>
  <c r="AG22" i="4"/>
  <c r="AH22" i="4"/>
  <c r="AG24" i="4"/>
  <c r="AH24" i="4"/>
  <c r="R25" i="4"/>
  <c r="S25" i="4"/>
  <c r="AG25" i="4"/>
  <c r="AH25" i="4"/>
  <c r="R26" i="4"/>
  <c r="S26" i="4"/>
  <c r="AG26" i="4"/>
  <c r="AH26" i="4"/>
  <c r="R27" i="4"/>
  <c r="S27" i="4"/>
  <c r="AG27" i="4"/>
  <c r="AH27" i="4"/>
  <c r="F32" i="4"/>
  <c r="G32" i="4"/>
  <c r="H32" i="4"/>
  <c r="I32" i="4"/>
  <c r="J32" i="4"/>
  <c r="K32" i="4"/>
  <c r="L32" i="4"/>
  <c r="M32" i="4"/>
  <c r="N32" i="4"/>
  <c r="O32" i="4"/>
  <c r="P32" i="4"/>
  <c r="Q32" i="4"/>
  <c r="U32" i="4"/>
  <c r="V32" i="4"/>
  <c r="W32" i="4"/>
  <c r="X32" i="4"/>
  <c r="Y32" i="4"/>
  <c r="Y73" i="4" s="1"/>
  <c r="Z32" i="4"/>
  <c r="AA32" i="4"/>
  <c r="AB32" i="4"/>
  <c r="AB73" i="4"/>
  <c r="AC32" i="4"/>
  <c r="AD32" i="4"/>
  <c r="AE32" i="4"/>
  <c r="AF32" i="4"/>
  <c r="AF73" i="4"/>
  <c r="R33" i="4"/>
  <c r="S33" i="4" s="1"/>
  <c r="AG33" i="4"/>
  <c r="AH33" i="4"/>
  <c r="R34" i="4"/>
  <c r="S34" i="4" s="1"/>
  <c r="AG34" i="4"/>
  <c r="AH34" i="4"/>
  <c r="R36" i="4"/>
  <c r="S36" i="4" s="1"/>
  <c r="AG36" i="4"/>
  <c r="AH36" i="4"/>
  <c r="H37" i="4"/>
  <c r="I39" i="4" s="1"/>
  <c r="K37" i="4"/>
  <c r="M37" i="4"/>
  <c r="N39" i="4" s="1"/>
  <c r="O37" i="4"/>
  <c r="P37" i="4"/>
  <c r="Q39" i="4" s="1"/>
  <c r="Q37" i="4"/>
  <c r="X37" i="4"/>
  <c r="Z37" i="4"/>
  <c r="AA39" i="4" s="1"/>
  <c r="AA37" i="4"/>
  <c r="AC37" i="4"/>
  <c r="AE37" i="4"/>
  <c r="AF37" i="4"/>
  <c r="AD39" i="4"/>
  <c r="R40" i="4"/>
  <c r="S40" i="4"/>
  <c r="AG40" i="4"/>
  <c r="AH40" i="4"/>
  <c r="R44" i="4"/>
  <c r="S44" i="4" s="1"/>
  <c r="AG44" i="4"/>
  <c r="AH44" i="4" s="1"/>
  <c r="R45" i="4"/>
  <c r="S45" i="4"/>
  <c r="AG45" i="4"/>
  <c r="R46" i="4"/>
  <c r="S46" i="4"/>
  <c r="AG46" i="4"/>
  <c r="AH46" i="4"/>
  <c r="R47" i="4"/>
  <c r="S47" i="4"/>
  <c r="AG47" i="4"/>
  <c r="AH47" i="4"/>
  <c r="R48" i="4"/>
  <c r="S48" i="4"/>
  <c r="AG48" i="4"/>
  <c r="AH48" i="4"/>
  <c r="R49" i="4"/>
  <c r="S49" i="4"/>
  <c r="AG49" i="4"/>
  <c r="AH49" i="4"/>
  <c r="R50" i="4"/>
  <c r="S50" i="4"/>
  <c r="AG50" i="4"/>
  <c r="AH50" i="4"/>
  <c r="R51" i="4"/>
  <c r="S51" i="4"/>
  <c r="AG51" i="4"/>
  <c r="AH51" i="4"/>
  <c r="R52" i="4"/>
  <c r="S52" i="4"/>
  <c r="AG52" i="4"/>
  <c r="AH52" i="4"/>
  <c r="R53" i="4"/>
  <c r="S53" i="4"/>
  <c r="AG53" i="4"/>
  <c r="AH53" i="4"/>
  <c r="R54" i="4"/>
  <c r="S54" i="4"/>
  <c r="AG54" i="4"/>
  <c r="AH54" i="4"/>
  <c r="R55" i="4"/>
  <c r="S55" i="4"/>
  <c r="AG55" i="4"/>
  <c r="AH55" i="4" s="1"/>
  <c r="R57" i="4"/>
  <c r="S57" i="4"/>
  <c r="AG57" i="4"/>
  <c r="AH57" i="4"/>
  <c r="R58" i="4"/>
  <c r="S58" i="4"/>
  <c r="AG58" i="4"/>
  <c r="AH58" i="4"/>
  <c r="R59" i="4"/>
  <c r="S59" i="4"/>
  <c r="AG59" i="4"/>
  <c r="AH59" i="4"/>
  <c r="F60" i="4"/>
  <c r="G60" i="4"/>
  <c r="H60" i="4"/>
  <c r="I60" i="4"/>
  <c r="J60" i="4"/>
  <c r="K60" i="4"/>
  <c r="L60" i="4"/>
  <c r="M60" i="4"/>
  <c r="N60" i="4"/>
  <c r="O60" i="4"/>
  <c r="P60" i="4"/>
  <c r="Q60" i="4"/>
  <c r="U60" i="4"/>
  <c r="V60" i="4"/>
  <c r="W60" i="4"/>
  <c r="X60" i="4"/>
  <c r="Y60" i="4"/>
  <c r="Z60" i="4"/>
  <c r="AA60" i="4"/>
  <c r="AB60" i="4"/>
  <c r="AC60" i="4"/>
  <c r="AD60" i="4"/>
  <c r="AE60" i="4"/>
  <c r="AF60" i="4"/>
  <c r="R63" i="4"/>
  <c r="AG63" i="4"/>
  <c r="AH63" i="4" s="1"/>
  <c r="R64" i="4"/>
  <c r="S64" i="4" s="1"/>
  <c r="AG64" i="4"/>
  <c r="R65" i="4"/>
  <c r="S65" i="4"/>
  <c r="AG65" i="4"/>
  <c r="AG66" i="4" s="1"/>
  <c r="AH66" i="4" s="1"/>
  <c r="F66" i="4"/>
  <c r="H128" i="4"/>
  <c r="G66" i="4"/>
  <c r="I128" i="4"/>
  <c r="H66" i="4"/>
  <c r="J128" i="4"/>
  <c r="I66" i="4"/>
  <c r="K128" i="4"/>
  <c r="K129" i="4" s="1"/>
  <c r="J66" i="4"/>
  <c r="L128" i="4"/>
  <c r="K66" i="4"/>
  <c r="M128" i="4"/>
  <c r="M129" i="4" s="1"/>
  <c r="L66" i="4"/>
  <c r="N128" i="4"/>
  <c r="M66" i="4"/>
  <c r="O128" i="4"/>
  <c r="N66" i="4"/>
  <c r="P128" i="4"/>
  <c r="O66" i="4"/>
  <c r="Q128" i="4"/>
  <c r="P66" i="4"/>
  <c r="U128" i="4"/>
  <c r="Q66" i="4"/>
  <c r="V128" i="4"/>
  <c r="U66" i="4"/>
  <c r="W128" i="4" s="1"/>
  <c r="V66" i="4"/>
  <c r="X128" i="4"/>
  <c r="X129" i="4" s="1"/>
  <c r="W66" i="4"/>
  <c r="Y128" i="4"/>
  <c r="X66" i="4"/>
  <c r="Z128" i="4"/>
  <c r="Y66" i="4"/>
  <c r="AA128" i="4"/>
  <c r="AA129" i="4" s="1"/>
  <c r="Z66" i="4"/>
  <c r="AB128" i="4"/>
  <c r="AB129" i="4" s="1"/>
  <c r="AA66" i="4"/>
  <c r="AC128" i="4"/>
  <c r="AC129" i="4" s="1"/>
  <c r="AB66" i="4"/>
  <c r="AD128" i="4"/>
  <c r="AD129" i="4" s="1"/>
  <c r="AC66" i="4"/>
  <c r="AE128" i="4"/>
  <c r="AD66" i="4"/>
  <c r="AF128" i="4"/>
  <c r="AE66" i="4"/>
  <c r="AF66" i="4"/>
  <c r="R68" i="4"/>
  <c r="S68" i="4" s="1"/>
  <c r="AG68" i="4"/>
  <c r="AH68" i="4" s="1"/>
  <c r="F69" i="4"/>
  <c r="G69" i="4"/>
  <c r="H69" i="4"/>
  <c r="I69" i="4"/>
  <c r="J69" i="4"/>
  <c r="K69" i="4"/>
  <c r="L69" i="4"/>
  <c r="M69" i="4"/>
  <c r="N69" i="4"/>
  <c r="O69" i="4"/>
  <c r="P69" i="4"/>
  <c r="Q69" i="4"/>
  <c r="U69" i="4"/>
  <c r="V69" i="4"/>
  <c r="W69" i="4"/>
  <c r="X69" i="4"/>
  <c r="Y69" i="4"/>
  <c r="Z69" i="4"/>
  <c r="AA69" i="4"/>
  <c r="AB69" i="4"/>
  <c r="AC69" i="4"/>
  <c r="AD69" i="4"/>
  <c r="AE69" i="4"/>
  <c r="AF69" i="4"/>
  <c r="AG69" i="4"/>
  <c r="AH69" i="4"/>
  <c r="F70" i="4"/>
  <c r="G70" i="4"/>
  <c r="H70" i="4"/>
  <c r="I70" i="4"/>
  <c r="J70" i="4"/>
  <c r="K70" i="4"/>
  <c r="L70" i="4"/>
  <c r="M70" i="4"/>
  <c r="N70" i="4"/>
  <c r="N73" i="4"/>
  <c r="O70" i="4"/>
  <c r="P70" i="4"/>
  <c r="Q70" i="4"/>
  <c r="U70" i="4"/>
  <c r="V70" i="4"/>
  <c r="W70" i="4"/>
  <c r="X70" i="4"/>
  <c r="Y70" i="4"/>
  <c r="Z70" i="4"/>
  <c r="AA70" i="4"/>
  <c r="AB70" i="4"/>
  <c r="AC70" i="4"/>
  <c r="AD70" i="4"/>
  <c r="AE70" i="4"/>
  <c r="AF70" i="4"/>
  <c r="R71" i="4"/>
  <c r="S71" i="4"/>
  <c r="AG71" i="4"/>
  <c r="AH71" i="4"/>
  <c r="M73" i="4"/>
  <c r="R77" i="4"/>
  <c r="S77" i="4" s="1"/>
  <c r="AG77" i="4"/>
  <c r="AH77" i="4" s="1"/>
  <c r="R80" i="4"/>
  <c r="S80" i="4" s="1"/>
  <c r="AG80" i="4"/>
  <c r="AH80" i="4" s="1"/>
  <c r="R84" i="4"/>
  <c r="S84" i="4" s="1"/>
  <c r="AG84" i="4"/>
  <c r="AH84" i="4" s="1"/>
  <c r="R85" i="4"/>
  <c r="S85" i="4" s="1"/>
  <c r="AG85" i="4"/>
  <c r="AH85" i="4" s="1"/>
  <c r="R94" i="4"/>
  <c r="AG94" i="4"/>
  <c r="F95" i="4"/>
  <c r="G93" i="4" s="1"/>
  <c r="G95" i="4" s="1"/>
  <c r="H93" i="4" s="1"/>
  <c r="H95" i="4"/>
  <c r="I93" i="4"/>
  <c r="I95" i="4"/>
  <c r="J93" i="4"/>
  <c r="J95" i="4"/>
  <c r="K93" i="4"/>
  <c r="K95" i="4"/>
  <c r="L93" i="4"/>
  <c r="L95" i="4"/>
  <c r="M93" i="4"/>
  <c r="M95" i="4"/>
  <c r="N93" i="4"/>
  <c r="N95" i="4"/>
  <c r="O93" i="4"/>
  <c r="O95" i="4"/>
  <c r="P93" i="4"/>
  <c r="P95" i="4"/>
  <c r="Q93" i="4"/>
  <c r="Q95" i="4"/>
  <c r="U93" i="4"/>
  <c r="U95" i="4"/>
  <c r="V93" i="4" s="1"/>
  <c r="V95" i="4"/>
  <c r="W93" i="4"/>
  <c r="W95" i="4"/>
  <c r="X93" i="4"/>
  <c r="X95" i="4"/>
  <c r="Y93" i="4"/>
  <c r="Y95" i="4"/>
  <c r="Z93" i="4"/>
  <c r="Z95" i="4"/>
  <c r="AA93" i="4"/>
  <c r="AA95" i="4"/>
  <c r="AB93" i="4"/>
  <c r="AB95" i="4"/>
  <c r="AC93" i="4"/>
  <c r="AC95" i="4"/>
  <c r="AD93" i="4"/>
  <c r="AD95" i="4"/>
  <c r="AE93" i="4"/>
  <c r="AE95" i="4"/>
  <c r="AF93" i="4"/>
  <c r="AF95" i="4"/>
  <c r="F106" i="4"/>
  <c r="F110" i="4"/>
  <c r="F114" i="4"/>
  <c r="Y29" i="4"/>
  <c r="Y30" i="4"/>
  <c r="N29" i="4"/>
  <c r="N30" i="4"/>
  <c r="AA73" i="4"/>
  <c r="W30" i="4"/>
  <c r="W73" i="4"/>
  <c r="V73" i="4"/>
  <c r="AD73" i="4"/>
  <c r="AC73" i="4"/>
  <c r="AE30" i="4"/>
  <c r="AE73" i="4"/>
  <c r="AD29" i="4"/>
  <c r="AD30" i="4"/>
  <c r="G29" i="4"/>
  <c r="G30" i="4"/>
  <c r="I29" i="4"/>
  <c r="I30" i="4"/>
  <c r="L30" i="4"/>
  <c r="H30" i="4"/>
  <c r="L73" i="4"/>
  <c r="P30" i="4"/>
  <c r="O29" i="4"/>
  <c r="O30" i="4"/>
  <c r="AA29" i="4"/>
  <c r="AA30" i="4"/>
  <c r="AB29" i="4"/>
  <c r="AB30" i="4"/>
  <c r="K29" i="4"/>
  <c r="K30" i="4"/>
  <c r="K73" i="4"/>
  <c r="J29" i="4"/>
  <c r="R24" i="4"/>
  <c r="S24" i="4"/>
  <c r="J73" i="4"/>
  <c r="P39" i="4"/>
  <c r="P41" i="4"/>
  <c r="P74" i="4"/>
  <c r="Z29" i="4"/>
  <c r="Z73" i="4"/>
  <c r="Z30" i="4"/>
  <c r="AC29" i="4"/>
  <c r="AC30" i="4"/>
  <c r="Q73" i="4"/>
  <c r="Q29" i="4"/>
  <c r="Q30" i="4"/>
  <c r="P29" i="4"/>
  <c r="L29" i="4"/>
  <c r="J30" i="4"/>
  <c r="X73" i="4"/>
  <c r="AH45" i="4"/>
  <c r="AG60" i="4"/>
  <c r="AH60" i="4"/>
  <c r="AF39" i="4"/>
  <c r="V29" i="4"/>
  <c r="V30" i="4"/>
  <c r="AG8" i="4"/>
  <c r="AH8" i="4" s="1"/>
  <c r="H73" i="4"/>
  <c r="R70" i="4"/>
  <c r="S70" i="4"/>
  <c r="AH64" i="4"/>
  <c r="S63" i="4"/>
  <c r="R66" i="4"/>
  <c r="S66" i="4"/>
  <c r="X30" i="4"/>
  <c r="X29" i="4"/>
  <c r="Y39" i="4"/>
  <c r="P73" i="4"/>
  <c r="O73" i="4"/>
  <c r="F29" i="4"/>
  <c r="F30" i="4"/>
  <c r="G37" i="4"/>
  <c r="H39" i="4" s="1"/>
  <c r="I37" i="4"/>
  <c r="N37" i="4"/>
  <c r="O39" i="4" s="1"/>
  <c r="U37" i="4"/>
  <c r="W37" i="4"/>
  <c r="AD37" i="4"/>
  <c r="AD41" i="4" s="1"/>
  <c r="AD74" i="4" s="1"/>
  <c r="J37" i="4"/>
  <c r="L37" i="4"/>
  <c r="V37" i="4"/>
  <c r="W39" i="4" s="1"/>
  <c r="Y37" i="4"/>
  <c r="AB37" i="4"/>
  <c r="AC39" i="4" s="1"/>
  <c r="AC41" i="4" s="1"/>
  <c r="M39" i="4"/>
  <c r="M41" i="4" s="1"/>
  <c r="M74" i="4" s="1"/>
  <c r="X39" i="4"/>
  <c r="X41" i="4" s="1"/>
  <c r="X74" i="4" s="1"/>
  <c r="R29" i="4"/>
  <c r="S29" i="4"/>
  <c r="AD75" i="4"/>
  <c r="AD78" i="4" s="1"/>
  <c r="AD81" i="4" s="1"/>
  <c r="AD86" i="4" s="1"/>
  <c r="AG29" i="4"/>
  <c r="AH29" i="4"/>
  <c r="K39" i="4"/>
  <c r="V39" i="4"/>
  <c r="G39" i="4"/>
  <c r="G41" i="4"/>
  <c r="AC74" i="4"/>
  <c r="AC75" i="4" s="1"/>
  <c r="AC78" i="4" s="1"/>
  <c r="AC81" i="4" s="1"/>
  <c r="AC86" i="4"/>
  <c r="W41" i="4"/>
  <c r="W74" i="4"/>
  <c r="W75" i="4"/>
  <c r="W78" i="4" s="1"/>
  <c r="W81" i="4" s="1"/>
  <c r="W86" i="4" s="1"/>
  <c r="P129" i="4" l="1"/>
  <c r="O129" i="4"/>
  <c r="J129" i="4"/>
  <c r="Y129" i="4"/>
  <c r="AF129" i="4"/>
  <c r="V129" i="4"/>
  <c r="U129" i="4"/>
  <c r="L129" i="4"/>
  <c r="AE129" i="4"/>
  <c r="I129" i="4"/>
  <c r="N129" i="4"/>
  <c r="H129" i="4"/>
  <c r="H130" i="4" s="1"/>
  <c r="I130" i="4" s="1"/>
  <c r="J130" i="4" s="1"/>
  <c r="K130" i="4" s="1"/>
  <c r="Q129" i="4"/>
  <c r="Z129" i="4"/>
  <c r="P75" i="4"/>
  <c r="P78" i="4" s="1"/>
  <c r="P81" i="4" s="1"/>
  <c r="P86" i="4" s="1"/>
  <c r="AG70" i="4"/>
  <c r="AH70" i="4" s="1"/>
  <c r="R69" i="4"/>
  <c r="S69" i="4" s="1"/>
  <c r="R60" i="4"/>
  <c r="S60" i="4" s="1"/>
  <c r="AF41" i="4"/>
  <c r="AF74" i="4" s="1"/>
  <c r="AF75" i="4" s="1"/>
  <c r="AF78" i="4" s="1"/>
  <c r="AF81" i="4" s="1"/>
  <c r="AF86" i="4" s="1"/>
  <c r="AG32" i="4"/>
  <c r="AH32" i="4" s="1"/>
  <c r="I73" i="4"/>
  <c r="G73" i="4"/>
  <c r="R32" i="4"/>
  <c r="S32" i="4" s="1"/>
  <c r="U73" i="4"/>
  <c r="R8" i="4"/>
  <c r="S8" i="4" s="1"/>
  <c r="F73" i="4"/>
  <c r="W129" i="4"/>
  <c r="F74" i="4"/>
  <c r="Q41" i="4"/>
  <c r="Q74" i="4" s="1"/>
  <c r="U39" i="4"/>
  <c r="G74" i="4"/>
  <c r="AE39" i="4"/>
  <c r="AE41" i="4" s="1"/>
  <c r="AE74" i="4" s="1"/>
  <c r="AE75" i="4" s="1"/>
  <c r="AE78" i="4" s="1"/>
  <c r="AE81" i="4" s="1"/>
  <c r="AE86" i="4" s="1"/>
  <c r="AA41" i="4"/>
  <c r="AA74" i="4" s="1"/>
  <c r="AA75" i="4" s="1"/>
  <c r="AA78" i="4" s="1"/>
  <c r="AA81" i="4" s="1"/>
  <c r="AA86" i="4" s="1"/>
  <c r="AB39" i="4"/>
  <c r="AB41" i="4" s="1"/>
  <c r="AB74" i="4" s="1"/>
  <c r="AB75" i="4" s="1"/>
  <c r="AB78" i="4" s="1"/>
  <c r="AB81" i="4" s="1"/>
  <c r="AB86" i="4" s="1"/>
  <c r="K41" i="4"/>
  <c r="K74" i="4" s="1"/>
  <c r="L39" i="4"/>
  <c r="L41" i="4" s="1"/>
  <c r="L74" i="4" s="1"/>
  <c r="X75" i="4"/>
  <c r="X78" i="4" s="1"/>
  <c r="X81" i="4" s="1"/>
  <c r="X86" i="4" s="1"/>
  <c r="Z39" i="4"/>
  <c r="Z41" i="4" s="1"/>
  <c r="Z74" i="4" s="1"/>
  <c r="AG37" i="4"/>
  <c r="AH37" i="4" s="1"/>
  <c r="Y41" i="4"/>
  <c r="Y74" i="4" s="1"/>
  <c r="J39" i="4"/>
  <c r="J41" i="4" s="1"/>
  <c r="J74" i="4" s="1"/>
  <c r="I41" i="4"/>
  <c r="I74" i="4" s="1"/>
  <c r="R37" i="4"/>
  <c r="S37" i="4" s="1"/>
  <c r="O41" i="4"/>
  <c r="O74" i="4" s="1"/>
  <c r="M75" i="4"/>
  <c r="M78" i="4" s="1"/>
  <c r="M81" i="4" s="1"/>
  <c r="M86" i="4" s="1"/>
  <c r="H41" i="4"/>
  <c r="H74" i="4" s="1"/>
  <c r="N41" i="4"/>
  <c r="N74" i="4" s="1"/>
  <c r="G124" i="4"/>
  <c r="L51" i="3" s="1"/>
  <c r="H124" i="4"/>
  <c r="L52" i="3" s="1"/>
  <c r="F124" i="4"/>
  <c r="L50" i="3" s="1"/>
  <c r="AG73" i="4"/>
  <c r="AH73" i="4" s="1"/>
  <c r="R73" i="4"/>
  <c r="S73" i="4" s="1"/>
  <c r="F89" i="4"/>
  <c r="G88" i="4" s="1"/>
  <c r="G89" i="4" s="1"/>
  <c r="H88" i="4" s="1"/>
  <c r="H89" i="4" s="1"/>
  <c r="I88" i="4" s="1"/>
  <c r="I89" i="4" s="1"/>
  <c r="J88" i="4" s="1"/>
  <c r="J89" i="4" s="1"/>
  <c r="K88" i="4" s="1"/>
  <c r="K89" i="4" s="1"/>
  <c r="L88" i="4" s="1"/>
  <c r="F75" i="4"/>
  <c r="F111" i="4" s="1"/>
  <c r="G110" i="4" s="1"/>
  <c r="V41" i="4"/>
  <c r="V74" i="4" s="1"/>
  <c r="AH65" i="4"/>
  <c r="U30" i="4"/>
  <c r="L130" i="4" l="1"/>
  <c r="M130" i="4" s="1"/>
  <c r="N130" i="4" s="1"/>
  <c r="O130" i="4" s="1"/>
  <c r="P130" i="4" s="1"/>
  <c r="Q130" i="4" s="1"/>
  <c r="U130" i="4" s="1"/>
  <c r="V130" i="4" s="1"/>
  <c r="W130" i="4" s="1"/>
  <c r="X130" i="4" s="1"/>
  <c r="Y130" i="4" s="1"/>
  <c r="Z130" i="4" s="1"/>
  <c r="AA130" i="4" s="1"/>
  <c r="AB130" i="4" s="1"/>
  <c r="AC130" i="4" s="1"/>
  <c r="AD130" i="4" s="1"/>
  <c r="AE130" i="4" s="1"/>
  <c r="AF130" i="4" s="1"/>
  <c r="L75" i="4"/>
  <c r="L78" i="4" s="1"/>
  <c r="L81" i="4" s="1"/>
  <c r="L86" i="4" s="1"/>
  <c r="N124" i="4"/>
  <c r="L58" i="3" s="1"/>
  <c r="R74" i="4"/>
  <c r="N75" i="4"/>
  <c r="N78" i="4" s="1"/>
  <c r="N81" i="4" s="1"/>
  <c r="N86" i="4" s="1"/>
  <c r="P124" i="4"/>
  <c r="L60" i="3" s="1"/>
  <c r="J124" i="4"/>
  <c r="L54" i="3" s="1"/>
  <c r="H75" i="4"/>
  <c r="H78" i="4" s="1"/>
  <c r="H81" i="4" s="1"/>
  <c r="H86" i="4" s="1"/>
  <c r="U41" i="4"/>
  <c r="AG39" i="4"/>
  <c r="AH39" i="4" s="1"/>
  <c r="L89" i="4"/>
  <c r="M88" i="4" s="1"/>
  <c r="M89" i="4" s="1"/>
  <c r="N88" i="4" s="1"/>
  <c r="N89" i="4" s="1"/>
  <c r="O88" i="4" s="1"/>
  <c r="O89" i="4" s="1"/>
  <c r="P88" i="4" s="1"/>
  <c r="P89" i="4" s="1"/>
  <c r="Q88" i="4" s="1"/>
  <c r="Q89" i="4" s="1"/>
  <c r="U88" i="4" s="1"/>
  <c r="V75" i="4"/>
  <c r="V78" i="4" s="1"/>
  <c r="V81" i="4" s="1"/>
  <c r="V86" i="4" s="1"/>
  <c r="AB124" i="4"/>
  <c r="L57" i="6" s="1"/>
  <c r="I75" i="4"/>
  <c r="I78" i="4" s="1"/>
  <c r="I81" i="4" s="1"/>
  <c r="I86" i="4" s="1"/>
  <c r="K124" i="4"/>
  <c r="L55" i="3" s="1"/>
  <c r="Z75" i="4"/>
  <c r="Z78" i="4" s="1"/>
  <c r="Z81" i="4" s="1"/>
  <c r="Z86" i="4" s="1"/>
  <c r="AF124" i="4"/>
  <c r="L61" i="6" s="1"/>
  <c r="M124" i="4"/>
  <c r="L57" i="3" s="1"/>
  <c r="K75" i="4"/>
  <c r="K78" i="4" s="1"/>
  <c r="K81" i="4" s="1"/>
  <c r="K86" i="4" s="1"/>
  <c r="I124" i="4"/>
  <c r="L53" i="3" s="1"/>
  <c r="Q75" i="4"/>
  <c r="Q78" i="4" s="1"/>
  <c r="Q81" i="4" s="1"/>
  <c r="Q86" i="4" s="1"/>
  <c r="O124" i="4"/>
  <c r="L59" i="3" s="1"/>
  <c r="J75" i="4"/>
  <c r="J78" i="4" s="1"/>
  <c r="J81" i="4" s="1"/>
  <c r="J86" i="4" s="1"/>
  <c r="L124" i="4"/>
  <c r="L56" i="3" s="1"/>
  <c r="R41" i="4"/>
  <c r="S41" i="4" s="1"/>
  <c r="R39" i="4"/>
  <c r="S39" i="4" s="1"/>
  <c r="O75" i="4"/>
  <c r="O78" i="4" s="1"/>
  <c r="O81" i="4" s="1"/>
  <c r="O86" i="4" s="1"/>
  <c r="Q124" i="4"/>
  <c r="L61" i="3" s="1"/>
  <c r="U124" i="4"/>
  <c r="L50" i="6" s="1"/>
  <c r="Y75" i="4"/>
  <c r="Y78" i="4" s="1"/>
  <c r="Y81" i="4" s="1"/>
  <c r="Y86" i="4" s="1"/>
  <c r="AE124" i="4"/>
  <c r="L60" i="6" s="1"/>
  <c r="AD124" i="4"/>
  <c r="L59" i="6" s="1"/>
  <c r="G75" i="4"/>
  <c r="G78" i="4" s="1"/>
  <c r="G81" i="4" s="1"/>
  <c r="G86" i="4" s="1"/>
  <c r="AC124" i="4"/>
  <c r="L58" i="6" s="1"/>
  <c r="F115" i="4"/>
  <c r="G114" i="4" s="1"/>
  <c r="G115" i="4" s="1"/>
  <c r="H114" i="4" s="1"/>
  <c r="H115" i="4" s="1"/>
  <c r="I114" i="4" s="1"/>
  <c r="I115" i="4" s="1"/>
  <c r="J114" i="4" s="1"/>
  <c r="J115" i="4" s="1"/>
  <c r="K114" i="4" s="1"/>
  <c r="K115" i="4" s="1"/>
  <c r="L114" i="4" s="1"/>
  <c r="L115" i="4" s="1"/>
  <c r="M114" i="4" s="1"/>
  <c r="M115" i="4" s="1"/>
  <c r="N114" i="4" s="1"/>
  <c r="N115" i="4" s="1"/>
  <c r="O114" i="4" s="1"/>
  <c r="O115" i="4" s="1"/>
  <c r="P114" i="4" s="1"/>
  <c r="P115" i="4" s="1"/>
  <c r="Q114" i="4" s="1"/>
  <c r="Q115" i="4" s="1"/>
  <c r="R75" i="4"/>
  <c r="S75" i="4" s="1"/>
  <c r="F107" i="4"/>
  <c r="G106" i="4" s="1"/>
  <c r="G107" i="4" s="1"/>
  <c r="H106" i="4" s="1"/>
  <c r="H107" i="4" s="1"/>
  <c r="I106" i="4" s="1"/>
  <c r="I107" i="4" s="1"/>
  <c r="J106" i="4" s="1"/>
  <c r="J107" i="4" s="1"/>
  <c r="K106" i="4" s="1"/>
  <c r="K107" i="4" s="1"/>
  <c r="L106" i="4" s="1"/>
  <c r="L107" i="4" s="1"/>
  <c r="M106" i="4" s="1"/>
  <c r="M107" i="4" s="1"/>
  <c r="N106" i="4" s="1"/>
  <c r="N107" i="4" s="1"/>
  <c r="O106" i="4" s="1"/>
  <c r="O107" i="4" s="1"/>
  <c r="P106" i="4" s="1"/>
  <c r="P107" i="4" s="1"/>
  <c r="Q106" i="4" s="1"/>
  <c r="Q107" i="4" s="1"/>
  <c r="F78" i="4"/>
  <c r="F118" i="4"/>
  <c r="G118" i="4" s="1"/>
  <c r="H118" i="4" s="1"/>
  <c r="I118" i="4" s="1"/>
  <c r="J118" i="4" s="1"/>
  <c r="K118" i="4" s="1"/>
  <c r="L118" i="4" s="1"/>
  <c r="M118" i="4" s="1"/>
  <c r="N118" i="4" s="1"/>
  <c r="O118" i="4" s="1"/>
  <c r="P118" i="4" s="1"/>
  <c r="Q118" i="4" s="1"/>
  <c r="AG41" i="4" l="1"/>
  <c r="AH41" i="4" s="1"/>
  <c r="U74" i="4"/>
  <c r="V124" i="4"/>
  <c r="L51" i="6" s="1"/>
  <c r="S74" i="4"/>
  <c r="G111" i="4"/>
  <c r="H110" i="4" s="1"/>
  <c r="H111" i="4" s="1"/>
  <c r="I110" i="4" s="1"/>
  <c r="I111" i="4" s="1"/>
  <c r="J110" i="4" s="1"/>
  <c r="J111" i="4" s="1"/>
  <c r="K110" i="4" s="1"/>
  <c r="K111" i="4" s="1"/>
  <c r="L110" i="4" s="1"/>
  <c r="L111" i="4" s="1"/>
  <c r="M110" i="4" s="1"/>
  <c r="M111" i="4" s="1"/>
  <c r="N110" i="4" s="1"/>
  <c r="N111" i="4" s="1"/>
  <c r="O110" i="4" s="1"/>
  <c r="O111" i="4" s="1"/>
  <c r="P110" i="4" s="1"/>
  <c r="P111" i="4" s="1"/>
  <c r="Q110" i="4" s="1"/>
  <c r="Q111" i="4" s="1"/>
  <c r="U110" i="4"/>
  <c r="U106" i="4"/>
  <c r="U114" i="4"/>
  <c r="U89" i="4"/>
  <c r="V88" i="4" s="1"/>
  <c r="V89" i="4" s="1"/>
  <c r="W88" i="4" s="1"/>
  <c r="W89" i="4" s="1"/>
  <c r="X88" i="4" s="1"/>
  <c r="X89" i="4" s="1"/>
  <c r="Y88" i="4" s="1"/>
  <c r="Y89" i="4" s="1"/>
  <c r="Z88" i="4" s="1"/>
  <c r="Z89" i="4" s="1"/>
  <c r="AA88" i="4" s="1"/>
  <c r="AA89" i="4" s="1"/>
  <c r="AB88" i="4" s="1"/>
  <c r="AB89" i="4" s="1"/>
  <c r="AC88" i="4" s="1"/>
  <c r="AC89" i="4" s="1"/>
  <c r="AD88" i="4" s="1"/>
  <c r="AD89" i="4" s="1"/>
  <c r="AE88" i="4" s="1"/>
  <c r="AE89" i="4" s="1"/>
  <c r="AF88" i="4" s="1"/>
  <c r="AF89" i="4" s="1"/>
  <c r="F119" i="4"/>
  <c r="G119" i="4" s="1"/>
  <c r="H119" i="4" s="1"/>
  <c r="I119" i="4" s="1"/>
  <c r="J119" i="4" s="1"/>
  <c r="K119" i="4" s="1"/>
  <c r="L119" i="4" s="1"/>
  <c r="M119" i="4" s="1"/>
  <c r="N119" i="4" s="1"/>
  <c r="O119" i="4" s="1"/>
  <c r="P119" i="4" s="1"/>
  <c r="Q119" i="4" s="1"/>
  <c r="R78" i="4"/>
  <c r="S78" i="4" s="1"/>
  <c r="F81" i="4"/>
  <c r="Y124" i="4" l="1"/>
  <c r="L54" i="6" s="1"/>
  <c r="W124" i="4"/>
  <c r="L52" i="6" s="1"/>
  <c r="Z124" i="4"/>
  <c r="L55" i="6" s="1"/>
  <c r="AA124" i="4"/>
  <c r="L56" i="6" s="1"/>
  <c r="U75" i="4"/>
  <c r="U111" i="4" s="1"/>
  <c r="V110" i="4" s="1"/>
  <c r="V111" i="4" s="1"/>
  <c r="W110" i="4" s="1"/>
  <c r="W111" i="4" s="1"/>
  <c r="X110" i="4" s="1"/>
  <c r="X111" i="4" s="1"/>
  <c r="Y110" i="4" s="1"/>
  <c r="Y111" i="4" s="1"/>
  <c r="Z110" i="4" s="1"/>
  <c r="Z111" i="4" s="1"/>
  <c r="AA110" i="4" s="1"/>
  <c r="AA111" i="4" s="1"/>
  <c r="AB110" i="4" s="1"/>
  <c r="AB111" i="4" s="1"/>
  <c r="AC110" i="4" s="1"/>
  <c r="AC111" i="4" s="1"/>
  <c r="AD110" i="4" s="1"/>
  <c r="AD111" i="4" s="1"/>
  <c r="AE110" i="4" s="1"/>
  <c r="AE111" i="4" s="1"/>
  <c r="AF110" i="4" s="1"/>
  <c r="AF111" i="4" s="1"/>
  <c r="AG74" i="4"/>
  <c r="AH74" i="4" s="1"/>
  <c r="X124" i="4"/>
  <c r="L53" i="6" s="1"/>
  <c r="F120" i="4"/>
  <c r="G120" i="4" s="1"/>
  <c r="H120" i="4" s="1"/>
  <c r="I120" i="4" s="1"/>
  <c r="J120" i="4" s="1"/>
  <c r="K120" i="4" s="1"/>
  <c r="L120" i="4" s="1"/>
  <c r="M120" i="4" s="1"/>
  <c r="N120" i="4" s="1"/>
  <c r="O120" i="4" s="1"/>
  <c r="P120" i="4" s="1"/>
  <c r="Q120" i="4" s="1"/>
  <c r="R81" i="4"/>
  <c r="S81" i="4" s="1"/>
  <c r="F86" i="4"/>
  <c r="U118" i="4" l="1"/>
  <c r="V118" i="4" s="1"/>
  <c r="W118" i="4" s="1"/>
  <c r="X118" i="4" s="1"/>
  <c r="Y118" i="4" s="1"/>
  <c r="Z118" i="4" s="1"/>
  <c r="AA118" i="4" s="1"/>
  <c r="AB118" i="4" s="1"/>
  <c r="AC118" i="4" s="1"/>
  <c r="AD118" i="4" s="1"/>
  <c r="AE118" i="4" s="1"/>
  <c r="AF118" i="4" s="1"/>
  <c r="AG75" i="4"/>
  <c r="AH75" i="4" s="1"/>
  <c r="U78" i="4"/>
  <c r="U115" i="4"/>
  <c r="V114" i="4" s="1"/>
  <c r="V115" i="4" s="1"/>
  <c r="W114" i="4" s="1"/>
  <c r="W115" i="4" s="1"/>
  <c r="X114" i="4" s="1"/>
  <c r="X115" i="4" s="1"/>
  <c r="Y114" i="4" s="1"/>
  <c r="Y115" i="4" s="1"/>
  <c r="Z114" i="4" s="1"/>
  <c r="Z115" i="4" s="1"/>
  <c r="AA114" i="4" s="1"/>
  <c r="AA115" i="4" s="1"/>
  <c r="AB114" i="4" s="1"/>
  <c r="AB115" i="4" s="1"/>
  <c r="AC114" i="4" s="1"/>
  <c r="AC115" i="4" s="1"/>
  <c r="AD114" i="4" s="1"/>
  <c r="AD115" i="4" s="1"/>
  <c r="AE114" i="4" s="1"/>
  <c r="AE115" i="4" s="1"/>
  <c r="AF114" i="4" s="1"/>
  <c r="AF115" i="4" s="1"/>
  <c r="U107" i="4"/>
  <c r="V106" i="4" s="1"/>
  <c r="V107" i="4" s="1"/>
  <c r="W106" i="4" s="1"/>
  <c r="W107" i="4" s="1"/>
  <c r="X106" i="4" s="1"/>
  <c r="X107" i="4" s="1"/>
  <c r="Y106" i="4" s="1"/>
  <c r="Y107" i="4" s="1"/>
  <c r="Z106" i="4" s="1"/>
  <c r="Z107" i="4" s="1"/>
  <c r="AA106" i="4" s="1"/>
  <c r="AA107" i="4" s="1"/>
  <c r="AB106" i="4" s="1"/>
  <c r="AB107" i="4" s="1"/>
  <c r="AC106" i="4" s="1"/>
  <c r="AC107" i="4" s="1"/>
  <c r="AD106" i="4" s="1"/>
  <c r="AD107" i="4" s="1"/>
  <c r="AE106" i="4" s="1"/>
  <c r="AE107" i="4" s="1"/>
  <c r="AF106" i="4" s="1"/>
  <c r="AF107" i="4" s="1"/>
  <c r="F121" i="4"/>
  <c r="G121" i="4" s="1"/>
  <c r="H121" i="4" s="1"/>
  <c r="I121" i="4" s="1"/>
  <c r="J121" i="4" s="1"/>
  <c r="K121" i="4" s="1"/>
  <c r="L121" i="4" s="1"/>
  <c r="M121" i="4" s="1"/>
  <c r="N121" i="4" s="1"/>
  <c r="O121" i="4" s="1"/>
  <c r="P121" i="4" s="1"/>
  <c r="Q121" i="4" s="1"/>
  <c r="R86" i="4"/>
  <c r="S86" i="4" s="1"/>
  <c r="U81" i="4" l="1"/>
  <c r="U119" i="4"/>
  <c r="V119" i="4" s="1"/>
  <c r="W119" i="4" s="1"/>
  <c r="X119" i="4" s="1"/>
  <c r="Y119" i="4" s="1"/>
  <c r="Z119" i="4" s="1"/>
  <c r="AA119" i="4" s="1"/>
  <c r="AB119" i="4" s="1"/>
  <c r="AC119" i="4" s="1"/>
  <c r="AD119" i="4" s="1"/>
  <c r="AE119" i="4" s="1"/>
  <c r="AF119" i="4" s="1"/>
  <c r="AG78" i="4"/>
  <c r="AH78" i="4" s="1"/>
  <c r="U86" i="4" l="1"/>
  <c r="AG81" i="4"/>
  <c r="AH81" i="4" s="1"/>
  <c r="U120" i="4"/>
  <c r="V120" i="4" s="1"/>
  <c r="W120" i="4" s="1"/>
  <c r="X120" i="4" s="1"/>
  <c r="Y120" i="4" s="1"/>
  <c r="Z120" i="4" s="1"/>
  <c r="AA120" i="4" s="1"/>
  <c r="AB120" i="4" s="1"/>
  <c r="AC120" i="4" s="1"/>
  <c r="AD120" i="4" s="1"/>
  <c r="AE120" i="4" s="1"/>
  <c r="AF120" i="4" s="1"/>
  <c r="U121" i="4" l="1"/>
  <c r="V121" i="4" s="1"/>
  <c r="W121" i="4" s="1"/>
  <c r="X121" i="4" s="1"/>
  <c r="Y121" i="4" s="1"/>
  <c r="Z121" i="4" s="1"/>
  <c r="AA121" i="4" s="1"/>
  <c r="AB121" i="4" s="1"/>
  <c r="AC121" i="4" s="1"/>
  <c r="AD121" i="4" s="1"/>
  <c r="AE121" i="4" s="1"/>
  <c r="AF121" i="4" s="1"/>
  <c r="AG86" i="4"/>
  <c r="AH86" i="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Jouni Kahelin</author>
  </authors>
  <commentList>
    <comment ref="C131" authorId="0" shapeId="0" xr:uid="{00000000-0006-0000-0100-000001000000}">
      <text>
        <r>
          <rPr>
            <sz val="8"/>
            <color indexed="81"/>
            <rFont val="Tahoma"/>
            <family val="2"/>
          </rPr>
          <t xml:space="preserve">Maksettava ALV kirjataan positiivisena ja mahdollisesti palautettava ALV negatiivisena
</t>
        </r>
      </text>
    </comment>
  </commentList>
</comments>
</file>

<file path=xl/sharedStrings.xml><?xml version="1.0" encoding="utf-8"?>
<sst xmlns="http://schemas.openxmlformats.org/spreadsheetml/2006/main" count="340" uniqueCount="225">
  <si>
    <r>
      <rPr>
        <b/>
        <sz val="12"/>
        <rFont val="Arial"/>
        <family val="2"/>
      </rPr>
      <t>THE COMPANY’S FINANCIAL PLANNING</t>
    </r>
  </si>
  <si>
    <r>
      <rPr>
        <sz val="11"/>
        <rFont val="Arial"/>
        <family val="2"/>
      </rPr>
      <t>Name of the company:</t>
    </r>
  </si>
  <si>
    <t>OwnCompany Ltd</t>
  </si>
  <si>
    <r>
      <rPr>
        <sz val="11"/>
        <rFont val="Arial"/>
        <family val="2"/>
      </rPr>
      <t>Statement date:</t>
    </r>
  </si>
  <si>
    <t>xx.xx.xxxx</t>
  </si>
  <si>
    <t>© Jyväskylä University of Applied Science, Incubatior training material</t>
  </si>
  <si>
    <r>
      <rPr>
        <b/>
        <sz val="10"/>
        <rFont val="Arial"/>
        <family val="2"/>
      </rPr>
      <t>NAME OF THE COMPANY:</t>
    </r>
  </si>
  <si>
    <r>
      <rPr>
        <b/>
        <sz val="10"/>
        <rFont val="Arial"/>
        <family val="2"/>
      </rPr>
      <t>1st year</t>
    </r>
  </si>
  <si>
    <r>
      <rPr>
        <u/>
        <sz val="10"/>
        <color indexed="12"/>
        <rFont val="Arial"/>
        <family val="2"/>
      </rPr>
      <t>Cash-flow calculation instructions</t>
    </r>
  </si>
  <si>
    <r>
      <rPr>
        <b/>
        <sz val="10"/>
        <rFont val="Arial"/>
        <family val="2"/>
      </rPr>
      <t>2nd year</t>
    </r>
  </si>
  <si>
    <r>
      <rPr>
        <sz val="10"/>
        <rFont val="Arial"/>
        <family val="2"/>
      </rPr>
      <t>Version 2.3.2017</t>
    </r>
  </si>
  <si>
    <r>
      <rPr>
        <b/>
        <i/>
        <sz val="10"/>
        <rFont val="Arial"/>
        <family val="2"/>
      </rPr>
      <t>1st year</t>
    </r>
  </si>
  <si>
    <r>
      <rPr>
        <b/>
        <sz val="10"/>
        <rFont val="Arial"/>
        <family val="2"/>
      </rPr>
      <t>month</t>
    </r>
  </si>
  <si>
    <r>
      <rPr>
        <b/>
        <i/>
        <sz val="10"/>
        <rFont val="Arial"/>
        <family val="2"/>
      </rPr>
      <t>Total</t>
    </r>
  </si>
  <si>
    <r>
      <rPr>
        <b/>
        <i/>
        <sz val="10"/>
        <rFont val="Arial"/>
        <family val="2"/>
      </rPr>
      <t>Per month</t>
    </r>
  </si>
  <si>
    <r>
      <rPr>
        <sz val="10"/>
        <rFont val="Arial"/>
        <family val="2"/>
      </rPr>
      <t>1st month</t>
    </r>
  </si>
  <si>
    <r>
      <rPr>
        <sz val="10"/>
        <rFont val="Arial"/>
        <family val="2"/>
      </rPr>
      <t>2nd month</t>
    </r>
  </si>
  <si>
    <r>
      <rPr>
        <sz val="10"/>
        <rFont val="Arial"/>
        <family val="2"/>
      </rPr>
      <t>3rd month</t>
    </r>
  </si>
  <si>
    <r>
      <rPr>
        <sz val="10"/>
        <rFont val="Arial"/>
        <family val="2"/>
      </rPr>
      <t>4th month</t>
    </r>
  </si>
  <si>
    <r>
      <rPr>
        <sz val="10"/>
        <rFont val="Arial"/>
        <family val="2"/>
      </rPr>
      <t>5th month</t>
    </r>
  </si>
  <si>
    <r>
      <rPr>
        <sz val="10"/>
        <rFont val="Arial"/>
        <family val="2"/>
      </rPr>
      <t>6th month</t>
    </r>
  </si>
  <si>
    <r>
      <rPr>
        <sz val="10"/>
        <rFont val="Arial"/>
        <family val="2"/>
      </rPr>
      <t>7th month</t>
    </r>
  </si>
  <si>
    <r>
      <rPr>
        <sz val="10"/>
        <rFont val="Arial"/>
        <family val="2"/>
      </rPr>
      <t>8th month</t>
    </r>
  </si>
  <si>
    <r>
      <rPr>
        <sz val="10"/>
        <rFont val="Arial"/>
        <family val="2"/>
      </rPr>
      <t>9th month</t>
    </r>
  </si>
  <si>
    <r>
      <rPr>
        <sz val="10"/>
        <rFont val="Arial"/>
        <family val="2"/>
      </rPr>
      <t>10th month</t>
    </r>
  </si>
  <si>
    <r>
      <rPr>
        <sz val="10"/>
        <rFont val="Arial"/>
        <family val="2"/>
      </rPr>
      <t>11th month</t>
    </r>
  </si>
  <si>
    <r>
      <rPr>
        <sz val="10"/>
        <rFont val="Arial"/>
        <family val="2"/>
      </rPr>
      <t>12th month</t>
    </r>
  </si>
  <si>
    <r>
      <rPr>
        <b/>
        <sz val="10"/>
        <rFont val="Arial"/>
        <family val="2"/>
      </rPr>
      <t>TOTAL REVENUE (INCL. VAT)</t>
    </r>
  </si>
  <si>
    <r>
      <rPr>
        <sz val="10"/>
        <rFont val="Arial"/>
        <family val="2"/>
      </rPr>
      <t xml:space="preserve">Product or customer group </t>
    </r>
  </si>
  <si>
    <r>
      <rPr>
        <sz val="10"/>
        <rFont val="Arial"/>
        <family val="2"/>
      </rPr>
      <t>VAT 0% sales (foreign trade, etc.)</t>
    </r>
  </si>
  <si>
    <r>
      <rPr>
        <b/>
        <sz val="10"/>
        <rFont val="Arial"/>
        <family val="2"/>
      </rPr>
      <t>Direct purchases/subcontracting</t>
    </r>
  </si>
  <si>
    <t>Material purchases</t>
  </si>
  <si>
    <r>
      <rPr>
        <sz val="10"/>
        <rFont val="Arial"/>
        <family val="2"/>
      </rPr>
      <t>Subcontracting purchases</t>
    </r>
  </si>
  <si>
    <r>
      <rPr>
        <sz val="10"/>
        <rFont val="Arial"/>
        <family val="2"/>
      </rPr>
      <t>Other direct costs</t>
    </r>
  </si>
  <si>
    <r>
      <rPr>
        <b/>
        <sz val="10"/>
        <rFont val="Arial"/>
        <family val="2"/>
      </rPr>
      <t>Sales margin</t>
    </r>
  </si>
  <si>
    <r>
      <rPr>
        <b/>
        <sz val="10"/>
        <rFont val="Arial"/>
        <family val="2"/>
      </rPr>
      <t>Sales margin %</t>
    </r>
  </si>
  <si>
    <r>
      <rPr>
        <b/>
        <u/>
        <sz val="10"/>
        <color indexed="12"/>
        <rFont val="Arial"/>
        <family val="2"/>
      </rPr>
      <t>Other business revenues</t>
    </r>
  </si>
  <si>
    <r>
      <rPr>
        <sz val="10"/>
        <rFont val="Arial"/>
        <family val="2"/>
      </rPr>
      <t>Source 1</t>
    </r>
  </si>
  <si>
    <r>
      <rPr>
        <sz val="10"/>
        <rFont val="Arial"/>
        <family val="2"/>
      </rPr>
      <t>Source 2</t>
    </r>
  </si>
  <si>
    <r>
      <rPr>
        <b/>
        <u/>
        <sz val="10"/>
        <color indexed="12"/>
        <rFont val="Arial"/>
        <family val="2"/>
      </rPr>
      <t>SALARIES (gross total)</t>
    </r>
  </si>
  <si>
    <r>
      <rPr>
        <sz val="10"/>
        <rFont val="Arial"/>
        <family val="2"/>
      </rPr>
      <t>Payable salaries</t>
    </r>
  </si>
  <si>
    <r>
      <rPr>
        <u/>
        <sz val="10"/>
        <color indexed="12"/>
        <rFont val="Arial"/>
        <family val="2"/>
      </rPr>
      <t>Indirect employee costs</t>
    </r>
  </si>
  <si>
    <r>
      <rPr>
        <u/>
        <sz val="10"/>
        <color indexed="12"/>
        <rFont val="Arial"/>
        <family val="2"/>
      </rPr>
      <t xml:space="preserve">Employer payments </t>
    </r>
  </si>
  <si>
    <r>
      <rPr>
        <u/>
        <sz val="10"/>
        <color indexed="12"/>
        <rFont val="Arial"/>
        <family val="2"/>
      </rPr>
      <t xml:space="preserve">Voluntary personnel costs </t>
    </r>
  </si>
  <si>
    <r>
      <rPr>
        <b/>
        <sz val="10"/>
        <rFont val="Arial"/>
        <family val="2"/>
      </rPr>
      <t>Personnel costs total</t>
    </r>
  </si>
  <si>
    <r>
      <rPr>
        <b/>
        <sz val="10"/>
        <rFont val="Arial"/>
        <family val="2"/>
      </rPr>
      <t>total</t>
    </r>
  </si>
  <si>
    <r>
      <rPr>
        <b/>
        <sz val="10"/>
        <rFont val="Arial"/>
        <family val="2"/>
      </rPr>
      <t>OTHER COSTS</t>
    </r>
  </si>
  <si>
    <r>
      <rPr>
        <u/>
        <sz val="10"/>
        <color indexed="12"/>
        <rFont val="Arial"/>
        <family val="2"/>
      </rPr>
      <t>Facility rents</t>
    </r>
  </si>
  <si>
    <r>
      <rPr>
        <u/>
        <sz val="10"/>
        <color indexed="12"/>
        <rFont val="Arial"/>
        <family val="2"/>
      </rPr>
      <t>Other rents (e.g. leasing)</t>
    </r>
  </si>
  <si>
    <r>
      <rPr>
        <sz val="10"/>
        <rFont val="Arial"/>
        <family val="2"/>
      </rPr>
      <t>Travel costs</t>
    </r>
  </si>
  <si>
    <r>
      <rPr>
        <u/>
        <sz val="10"/>
        <color indexed="12"/>
        <rFont val="Arial"/>
        <family val="2"/>
      </rPr>
      <t>Office services</t>
    </r>
  </si>
  <si>
    <r>
      <rPr>
        <u/>
        <sz val="10"/>
        <color indexed="12"/>
        <rFont val="Arial"/>
        <family val="2"/>
      </rPr>
      <t>Representational costs</t>
    </r>
  </si>
  <si>
    <r>
      <rPr>
        <u/>
        <sz val="10"/>
        <color indexed="12"/>
        <rFont val="Arial"/>
        <family val="2"/>
      </rPr>
      <t>Advertising costs, trade fairs</t>
    </r>
  </si>
  <si>
    <r>
      <rPr>
        <u/>
        <sz val="10"/>
        <color indexed="12"/>
        <rFont val="Arial"/>
        <family val="2"/>
      </rPr>
      <t>Landline, fax, GSM</t>
    </r>
  </si>
  <si>
    <r>
      <rPr>
        <u/>
        <sz val="10"/>
        <color indexed="12"/>
        <rFont val="Arial"/>
        <family val="2"/>
      </rPr>
      <t>Internet, telecommunications</t>
    </r>
  </si>
  <si>
    <r>
      <rPr>
        <u/>
        <sz val="10"/>
        <color indexed="12"/>
        <rFont val="Arial"/>
        <family val="2"/>
      </rPr>
      <t>Accounting and auditing</t>
    </r>
  </si>
  <si>
    <r>
      <rPr>
        <u/>
        <sz val="10"/>
        <color indexed="12"/>
        <rFont val="Arial"/>
        <family val="2"/>
      </rPr>
      <t>Insurance policies</t>
    </r>
  </si>
  <si>
    <r>
      <rPr>
        <u/>
        <sz val="10"/>
        <color indexed="12"/>
        <rFont val="Arial"/>
        <family val="2"/>
      </rPr>
      <t>Freight</t>
    </r>
  </si>
  <si>
    <r>
      <rPr>
        <sz val="10"/>
        <rFont val="Arial"/>
        <family val="2"/>
      </rPr>
      <t xml:space="preserve">Other costs including VAT </t>
    </r>
  </si>
  <si>
    <r>
      <rPr>
        <u/>
        <sz val="10"/>
        <color indexed="12"/>
        <rFont val="Arial"/>
        <family val="2"/>
      </rPr>
      <t>Other costs without VAT</t>
    </r>
  </si>
  <si>
    <r>
      <rPr>
        <sz val="10"/>
        <rFont val="Arial"/>
        <family val="2"/>
      </rPr>
      <t>Interest costs</t>
    </r>
  </si>
  <si>
    <r>
      <rPr>
        <sz val="10"/>
        <rFont val="Arial"/>
        <family val="2"/>
      </rPr>
      <t>Other financing costs</t>
    </r>
  </si>
  <si>
    <r>
      <rPr>
        <b/>
        <sz val="10"/>
        <rFont val="Arial"/>
        <family val="2"/>
      </rPr>
      <t>Other costs total</t>
    </r>
  </si>
  <si>
    <r>
      <rPr>
        <b/>
        <u/>
        <sz val="10"/>
        <color indexed="12"/>
        <rFont val="Arial"/>
        <family val="2"/>
      </rPr>
      <t>Investments</t>
    </r>
  </si>
  <si>
    <r>
      <rPr>
        <sz val="10"/>
        <rFont val="Arial"/>
        <family val="2"/>
      </rPr>
      <t>Machinery and equipment</t>
    </r>
  </si>
  <si>
    <r>
      <rPr>
        <sz val="10"/>
        <rFont val="Arial"/>
        <family val="2"/>
      </rPr>
      <t>Office furniture</t>
    </r>
  </si>
  <si>
    <r>
      <rPr>
        <sz val="10"/>
        <rFont val="Arial"/>
        <family val="2"/>
      </rPr>
      <t>Buildings</t>
    </r>
  </si>
  <si>
    <r>
      <rPr>
        <sz val="10"/>
        <rFont val="Arial"/>
        <family val="2"/>
      </rPr>
      <t>Total</t>
    </r>
  </si>
  <si>
    <r>
      <rPr>
        <b/>
        <sz val="10"/>
        <rFont val="Arial"/>
        <family val="2"/>
      </rPr>
      <t>Loan amortisations</t>
    </r>
  </si>
  <si>
    <t>VAT (enter on row 131)</t>
  </si>
  <si>
    <r>
      <rPr>
        <b/>
        <sz val="10"/>
        <rFont val="Arial"/>
        <family val="2"/>
      </rPr>
      <t>VAT refunds</t>
    </r>
  </si>
  <si>
    <r>
      <rPr>
        <b/>
        <u/>
        <sz val="10"/>
        <color indexed="12"/>
        <rFont val="Arial"/>
        <family val="2"/>
      </rPr>
      <t>Other taxes</t>
    </r>
  </si>
  <si>
    <r>
      <rPr>
        <b/>
        <sz val="10"/>
        <rFont val="Arial"/>
        <family val="2"/>
      </rPr>
      <t>TOTAL REVENUE</t>
    </r>
  </si>
  <si>
    <r>
      <rPr>
        <b/>
        <sz val="10"/>
        <rFont val="Arial"/>
        <family val="2"/>
      </rPr>
      <t>TOTAL SPENDING</t>
    </r>
  </si>
  <si>
    <r>
      <rPr>
        <b/>
        <sz val="10"/>
        <rFont val="Arial"/>
        <family val="2"/>
      </rPr>
      <t>DIFFERENCE +/-</t>
    </r>
  </si>
  <si>
    <r>
      <rPr>
        <b/>
        <sz val="10"/>
        <rFont val="Arial"/>
        <family val="2"/>
      </rPr>
      <t>TOTAL GRANTS</t>
    </r>
  </si>
  <si>
    <r>
      <rPr>
        <b/>
        <sz val="10"/>
        <rFont val="Arial"/>
        <family val="2"/>
      </rPr>
      <t>LOAN DISBURSEMENTS</t>
    </r>
  </si>
  <si>
    <r>
      <rPr>
        <b/>
        <sz val="10"/>
        <rFont val="Arial"/>
        <family val="2"/>
      </rPr>
      <t>CAPITAL INVESTMENTS</t>
    </r>
  </si>
  <si>
    <r>
      <rPr>
        <u/>
        <sz val="10"/>
        <color indexed="12"/>
        <rFont val="Arial"/>
        <family val="2"/>
      </rPr>
      <t>Equity</t>
    </r>
  </si>
  <si>
    <r>
      <rPr>
        <sz val="10"/>
        <rFont val="Arial"/>
        <family val="2"/>
      </rPr>
      <t>Equity loans</t>
    </r>
  </si>
  <si>
    <r>
      <rPr>
        <u/>
        <sz val="10"/>
        <color indexed="12"/>
        <rFont val="Arial"/>
        <family val="2"/>
      </rPr>
      <t>MONTHLY STARTING CASH</t>
    </r>
  </si>
  <si>
    <r>
      <rPr>
        <u/>
        <sz val="10"/>
        <color indexed="12"/>
        <rFont val="Arial"/>
        <family val="2"/>
      </rPr>
      <t>MONTHLY END CASH</t>
    </r>
  </si>
  <si>
    <r>
      <rPr>
        <sz val="10"/>
        <rFont val="Arial"/>
        <family val="2"/>
      </rPr>
      <t xml:space="preserve">Note! The per month row </t>
    </r>
  </si>
  <si>
    <r>
      <rPr>
        <sz val="10"/>
        <rFont val="Arial"/>
        <family val="2"/>
      </rPr>
      <t>is the average for 12 months</t>
    </r>
  </si>
  <si>
    <r>
      <rPr>
        <b/>
        <sz val="10"/>
        <rFont val="Arial"/>
        <family val="2"/>
      </rPr>
      <t xml:space="preserve">OWN CAPITAL AT THE START OF THE MONTH </t>
    </r>
  </si>
  <si>
    <r>
      <rPr>
        <sz val="10"/>
        <rFont val="Arial"/>
        <family val="2"/>
      </rPr>
      <t>Depreciations</t>
    </r>
  </si>
  <si>
    <r>
      <rPr>
        <b/>
        <sz val="10"/>
        <rFont val="Arial"/>
        <family val="2"/>
      </rPr>
      <t>OWN CAPITAL AT THE END OF THE MONTH</t>
    </r>
  </si>
  <si>
    <r>
      <rPr>
        <u/>
        <sz val="10"/>
        <color indexed="12"/>
        <rFont val="Arial"/>
        <family val="2"/>
      </rPr>
      <t>ACCOUNTING RESULT</t>
    </r>
  </si>
  <si>
    <r>
      <rPr>
        <u/>
        <sz val="10"/>
        <color indexed="12"/>
        <rFont val="Arial"/>
        <family val="2"/>
      </rPr>
      <t>OBJECTIVE</t>
    </r>
  </si>
  <si>
    <r>
      <rPr>
        <b/>
        <sz val="10"/>
        <rFont val="Arial"/>
        <family val="2"/>
      </rPr>
      <t>CALCULATIONS FOR GRAPHS --------&gt;</t>
    </r>
  </si>
  <si>
    <r>
      <rPr>
        <b/>
        <u/>
        <sz val="10"/>
        <color indexed="12"/>
        <rFont val="Arial"/>
        <family val="2"/>
      </rPr>
      <t>CASH</t>
    </r>
  </si>
  <si>
    <r>
      <rPr>
        <b/>
        <u/>
        <sz val="10"/>
        <color indexed="12"/>
        <rFont val="Arial"/>
        <family val="2"/>
      </rPr>
      <t>BUSINESS</t>
    </r>
  </si>
  <si>
    <r>
      <rPr>
        <sz val="10"/>
        <rFont val="Arial"/>
        <family val="2"/>
      </rPr>
      <t>- Starting cash</t>
    </r>
  </si>
  <si>
    <r>
      <rPr>
        <b/>
        <sz val="10"/>
        <rFont val="Arial"/>
        <family val="2"/>
      </rPr>
      <t>- End cash</t>
    </r>
  </si>
  <si>
    <r>
      <rPr>
        <b/>
        <u/>
        <sz val="10"/>
        <color indexed="12"/>
        <rFont val="Arial"/>
        <family val="2"/>
      </rPr>
      <t>GRANTS</t>
    </r>
  </si>
  <si>
    <r>
      <rPr>
        <b/>
        <u/>
        <sz val="10"/>
        <color indexed="12"/>
        <rFont val="Arial"/>
        <family val="2"/>
      </rPr>
      <t>LOANS</t>
    </r>
  </si>
  <si>
    <r>
      <rPr>
        <b/>
        <u/>
        <sz val="10"/>
        <color indexed="12"/>
        <rFont val="Arial"/>
        <family val="2"/>
      </rPr>
      <t>CASH-FLOW CALCULATION RESULT</t>
    </r>
  </si>
  <si>
    <r>
      <rPr>
        <b/>
        <sz val="10"/>
        <rFont val="Arial"/>
        <family val="2"/>
      </rPr>
      <t>BUSINESS</t>
    </r>
  </si>
  <si>
    <r>
      <rPr>
        <b/>
        <sz val="10"/>
        <rFont val="Arial"/>
        <family val="2"/>
      </rPr>
      <t>GRANTS</t>
    </r>
  </si>
  <si>
    <r>
      <rPr>
        <b/>
        <sz val="10"/>
        <rFont val="Arial"/>
        <family val="2"/>
      </rPr>
      <t>LOANS</t>
    </r>
  </si>
  <si>
    <r>
      <rPr>
        <b/>
        <sz val="10"/>
        <rFont val="Arial"/>
        <family val="2"/>
      </rPr>
      <t>CAPITAL</t>
    </r>
  </si>
  <si>
    <r>
      <rPr>
        <b/>
        <u/>
        <sz val="10"/>
        <color indexed="12"/>
        <rFont val="Arial"/>
        <family val="2"/>
      </rPr>
      <t>CASH SUFFICIENCY</t>
    </r>
  </si>
  <si>
    <r>
      <rPr>
        <b/>
        <u/>
        <sz val="10"/>
        <color indexed="12"/>
        <rFont val="Arial"/>
        <family val="2"/>
      </rPr>
      <t>VAT CALCULATION</t>
    </r>
  </si>
  <si>
    <r>
      <rPr>
        <u/>
        <sz val="10"/>
        <color indexed="12"/>
        <rFont val="Arial"/>
        <family val="2"/>
      </rPr>
      <t>Sales VAT</t>
    </r>
  </si>
  <si>
    <r>
      <rPr>
        <u/>
        <sz val="10"/>
        <color indexed="12"/>
        <rFont val="Arial"/>
        <family val="2"/>
      </rPr>
      <t>Purchasing VAT</t>
    </r>
  </si>
  <si>
    <r>
      <rPr>
        <u/>
        <sz val="10"/>
        <color indexed="12"/>
        <rFont val="Arial"/>
        <family val="2"/>
      </rPr>
      <t>Monthly VAT</t>
    </r>
  </si>
  <si>
    <r>
      <rPr>
        <u/>
        <sz val="10"/>
        <color indexed="12"/>
        <rFont val="Arial"/>
        <family val="2"/>
      </rPr>
      <t>VAT balance before payments</t>
    </r>
  </si>
  <si>
    <r>
      <rPr>
        <u/>
        <sz val="10"/>
        <color indexed="12"/>
        <rFont val="Arial"/>
        <family val="2"/>
      </rPr>
      <t>VAT paid</t>
    </r>
  </si>
  <si>
    <r>
      <rPr>
        <b/>
        <sz val="11"/>
        <rFont val="Arial"/>
        <family val="2"/>
      </rPr>
      <t>Cash-flow calculation graphs, 1st year</t>
    </r>
  </si>
  <si>
    <t>Graph instructions</t>
  </si>
  <si>
    <r>
      <rPr>
        <b/>
        <sz val="10"/>
        <rFont val="Arial"/>
        <family val="2"/>
      </rPr>
      <t>Cash-flow calculation result (cumulative)</t>
    </r>
  </si>
  <si>
    <r>
      <rPr>
        <b/>
        <sz val="10"/>
        <rFont val="Arial"/>
        <family val="2"/>
      </rPr>
      <t>Cash (cumulative)</t>
    </r>
  </si>
  <si>
    <r>
      <rPr>
        <b/>
        <sz val="10"/>
        <rFont val="Arial"/>
        <family val="2"/>
      </rPr>
      <t>Accounting result (/month)</t>
    </r>
  </si>
  <si>
    <r>
      <rPr>
        <b/>
        <sz val="10"/>
        <rFont val="Arial"/>
        <family val="2"/>
      </rPr>
      <t>Own capital</t>
    </r>
  </si>
  <si>
    <r>
      <rPr>
        <b/>
        <sz val="10"/>
        <rFont val="Arial"/>
        <family val="2"/>
      </rPr>
      <t>Objective vs. actual cash</t>
    </r>
  </si>
  <si>
    <r>
      <rPr>
        <b/>
        <sz val="10"/>
        <rFont val="Arial"/>
        <family val="2"/>
      </rPr>
      <t>Cash sufficiency</t>
    </r>
  </si>
  <si>
    <r>
      <rPr>
        <b/>
        <sz val="10"/>
        <rFont val="Arial"/>
        <family val="2"/>
      </rPr>
      <t>Month</t>
    </r>
  </si>
  <si>
    <r>
      <rPr>
        <b/>
        <sz val="10"/>
        <rFont val="Arial"/>
        <family val="2"/>
      </rPr>
      <t>Index</t>
    </r>
  </si>
  <si>
    <r>
      <rPr>
        <b/>
        <sz val="10"/>
        <rFont val="Arial"/>
        <family val="2"/>
      </rPr>
      <t xml:space="preserve">Index </t>
    </r>
    <r>
      <rPr>
        <sz val="10"/>
        <rFont val="Arial"/>
        <family val="2"/>
      </rPr>
      <t xml:space="preserve">
</t>
    </r>
    <r>
      <rPr>
        <b/>
        <sz val="10"/>
        <rFont val="Arial"/>
        <family val="2"/>
      </rPr>
      <t>value</t>
    </r>
  </si>
  <si>
    <r>
      <rPr>
        <b/>
        <sz val="10"/>
        <rFont val="Arial"/>
        <family val="2"/>
      </rPr>
      <t>Description</t>
    </r>
  </si>
  <si>
    <r>
      <rPr>
        <b/>
        <sz val="10"/>
        <rFont val="Arial"/>
        <family val="2"/>
      </rPr>
      <t>Colour</t>
    </r>
  </si>
  <si>
    <t>Over 2.0</t>
  </si>
  <si>
    <t>Cash sufficient for over 6 months</t>
  </si>
  <si>
    <t>Green</t>
  </si>
  <si>
    <t>1.0‒2.0</t>
  </si>
  <si>
    <t>Cash sufficient for 3‒6 months</t>
  </si>
  <si>
    <t>0.3‒1.0</t>
  </si>
  <si>
    <t>Cash sufficient for 1‒3 months</t>
  </si>
  <si>
    <t>Yellow</t>
  </si>
  <si>
    <t>Under 0.3</t>
  </si>
  <si>
    <t>Cash sufficient for less than 1 month</t>
  </si>
  <si>
    <t>Red</t>
  </si>
  <si>
    <r>
      <rPr>
        <b/>
        <sz val="10"/>
        <rFont val="Arial"/>
        <family val="2"/>
      </rPr>
      <t>Calculation method:</t>
    </r>
  </si>
  <si>
    <r>
      <rPr>
        <sz val="10"/>
        <rFont val="Arial"/>
        <family val="2"/>
      </rPr>
      <t>Cash / the sum of the previous 3 months’ costs</t>
    </r>
  </si>
  <si>
    <r>
      <rPr>
        <b/>
        <sz val="11"/>
        <rFont val="Arial"/>
        <family val="2"/>
      </rPr>
      <t>Cash-flow calculation graphs, 2nd year</t>
    </r>
  </si>
  <si>
    <r>
      <rPr>
        <b/>
        <u/>
        <sz val="12"/>
        <rFont val="Arial"/>
        <family val="2"/>
      </rPr>
      <t>Cash-flow calculation instructions</t>
    </r>
  </si>
  <si>
    <r>
      <rPr>
        <b/>
        <u/>
        <sz val="12"/>
        <rFont val="Arial"/>
        <family val="2"/>
      </rPr>
      <t>Company-specific values of the cash-flow calculation</t>
    </r>
  </si>
  <si>
    <r>
      <rPr>
        <sz val="10"/>
        <rFont val="Arial"/>
        <family val="2"/>
      </rPr>
      <t>The formulas of the cash-flow calculation use the company-specific</t>
    </r>
  </si>
  <si>
    <r>
      <rPr>
        <sz val="10"/>
        <rFont val="Arial"/>
        <family val="2"/>
      </rPr>
      <t>values specified here</t>
    </r>
  </si>
  <si>
    <r>
      <rPr>
        <b/>
        <sz val="10"/>
        <rFont val="Arial"/>
        <family val="2"/>
      </rPr>
      <t>Withholding tax 27% + social security 1.08% =</t>
    </r>
  </si>
  <si>
    <r>
      <rPr>
        <b/>
        <sz val="10"/>
        <rFont val="Arial"/>
        <family val="2"/>
      </rPr>
      <t>Sales VAT %</t>
    </r>
  </si>
  <si>
    <r>
      <rPr>
        <b/>
        <sz val="10"/>
        <rFont val="Arial"/>
        <family val="2"/>
      </rPr>
      <t>Purchasing VAT %</t>
    </r>
  </si>
  <si>
    <t xml:space="preserve">Note: modify VATs based on your country policy. The programme atomatically calculates it </t>
  </si>
  <si>
    <r>
      <rPr>
        <b/>
        <sz val="10"/>
        <rFont val="Arial"/>
        <family val="2"/>
      </rPr>
      <t>Entry instructions</t>
    </r>
  </si>
  <si>
    <r>
      <rPr>
        <b/>
        <sz val="10"/>
        <rFont val="Arial"/>
        <family val="2"/>
      </rPr>
      <t>Calculation item</t>
    </r>
  </si>
  <si>
    <r>
      <rPr>
        <b/>
        <sz val="10"/>
        <rFont val="Arial"/>
        <family val="2"/>
      </rPr>
      <t>Instructions</t>
    </r>
  </si>
  <si>
    <r>
      <rPr>
        <sz val="10"/>
        <rFont val="Arial"/>
        <family val="2"/>
      </rPr>
      <t>Salaries (gross)</t>
    </r>
  </si>
  <si>
    <r>
      <rPr>
        <sz val="10"/>
        <rFont val="Arial"/>
        <family val="2"/>
      </rPr>
      <t>Salaries without indirect employee costs and employer payments. 
Payable holiday pays and bonuses are entered as salaries for July. 
Holiday pay calculation: (monthly salary / 25) x holiday days/month x 12 months
Holiday bonus calculation: 50% x holiday pay</t>
    </r>
  </si>
  <si>
    <r>
      <rPr>
        <sz val="10"/>
        <rFont val="Arial"/>
        <family val="2"/>
      </rPr>
      <t>Indirect employee costs</t>
    </r>
  </si>
  <si>
    <r>
      <rPr>
        <sz val="10"/>
        <rFont val="Arial"/>
        <family val="2"/>
      </rPr>
      <t xml:space="preserve">TyEL (pension insurance for employees) and YEL (pension insurance for entrepreneurs) costs are entered as indirect employee costs. The formulas calculate all employees’ indirect costs with the TyEL percentage (24.4%). Please note that YEL payments are made as agreed. When the actual YEL/TyEL costs/month are known (as calculated by the pension insurance company), the formulas are replaced with the actual indirect costs. If new employees are hired during the fiscal period, the indirect costs must be corrected so that they correspond with the salaries. </t>
    </r>
  </si>
  <si>
    <r>
      <rPr>
        <sz val="10"/>
        <rFont val="Arial"/>
        <family val="2"/>
      </rPr>
      <t>Withholding tax, on average 30%</t>
    </r>
  </si>
  <si>
    <r>
      <rPr>
        <sz val="10"/>
        <rFont val="Arial"/>
        <family val="2"/>
      </rPr>
      <t xml:space="preserve">If necessary, the withholding tax percentage can be changed under </t>
    </r>
    <r>
      <rPr>
        <i/>
        <sz val="10"/>
        <rFont val="Arial"/>
        <family val="2"/>
      </rPr>
      <t>Detailed withholding tax %</t>
    </r>
    <r>
      <rPr>
        <sz val="10"/>
        <rFont val="Arial"/>
        <family val="2"/>
      </rPr>
      <t xml:space="preserve"> on the Instructions tab</t>
    </r>
  </si>
  <si>
    <r>
      <rPr>
        <sz val="10"/>
        <rFont val="Arial"/>
        <family val="2"/>
      </rPr>
      <t xml:space="preserve">Employer payments (10th day) </t>
    </r>
  </si>
  <si>
    <r>
      <rPr>
        <sz val="10"/>
        <rFont val="Arial"/>
        <family val="2"/>
      </rPr>
      <t>Withholding tax 27% + social security 1.08%. The formulas of the calculation can be replaced with actual employer payments</t>
    </r>
  </si>
  <si>
    <r>
      <rPr>
        <sz val="10"/>
        <rFont val="Arial"/>
        <family val="2"/>
      </rPr>
      <t xml:space="preserve">Voluntary personnel costs </t>
    </r>
  </si>
  <si>
    <r>
      <rPr>
        <sz val="10"/>
        <rFont val="Arial"/>
        <family val="2"/>
      </rPr>
      <t>Office rent</t>
    </r>
  </si>
  <si>
    <r>
      <rPr>
        <sz val="10"/>
        <rFont val="Arial"/>
        <family val="2"/>
      </rPr>
      <t>Office rent and any negotiation room rents and other facility rents</t>
    </r>
  </si>
  <si>
    <r>
      <rPr>
        <sz val="10"/>
        <rFont val="Arial"/>
        <family val="2"/>
      </rPr>
      <t>Other rents (e.g. leasing)</t>
    </r>
  </si>
  <si>
    <r>
      <rPr>
        <sz val="10"/>
        <rFont val="Arial"/>
        <family val="2"/>
      </rPr>
      <t>E.g. computer leasing payments</t>
    </r>
  </si>
  <si>
    <r>
      <rPr>
        <sz val="10"/>
        <rFont val="Arial"/>
        <family val="2"/>
      </rPr>
      <t>Office services</t>
    </r>
  </si>
  <si>
    <r>
      <rPr>
        <sz val="10"/>
        <rFont val="Arial"/>
        <family val="2"/>
      </rPr>
      <t xml:space="preserve">E.g. lobby services, cleaning, etc. </t>
    </r>
  </si>
  <si>
    <r>
      <rPr>
        <sz val="10"/>
        <rFont val="Arial"/>
        <family val="2"/>
      </rPr>
      <t>Representational costs</t>
    </r>
  </si>
  <si>
    <r>
      <rPr>
        <sz val="10"/>
        <rFont val="Arial"/>
        <family val="2"/>
      </rPr>
      <t>Advertising costs, trade fairs</t>
    </r>
  </si>
  <si>
    <r>
      <rPr>
        <sz val="10"/>
        <rFont val="Arial"/>
        <family val="2"/>
      </rPr>
      <t>Landline, fax, GSM</t>
    </r>
  </si>
  <si>
    <r>
      <rPr>
        <sz val="10"/>
        <rFont val="Arial"/>
        <family val="2"/>
      </rPr>
      <t>Internet, telecommunications</t>
    </r>
  </si>
  <si>
    <r>
      <rPr>
        <sz val="10"/>
        <rFont val="Arial"/>
        <family val="2"/>
      </rPr>
      <t>E.g. internet connection</t>
    </r>
  </si>
  <si>
    <r>
      <rPr>
        <sz val="10"/>
        <rFont val="Arial"/>
        <family val="2"/>
      </rPr>
      <t>Accounting and auditing</t>
    </r>
  </si>
  <si>
    <r>
      <rPr>
        <sz val="10"/>
        <rFont val="Arial"/>
        <family val="2"/>
      </rPr>
      <t>Insurance policies</t>
    </r>
  </si>
  <si>
    <r>
      <rPr>
        <sz val="10"/>
        <rFont val="Arial"/>
        <family val="2"/>
      </rPr>
      <t xml:space="preserve">The company’s property insurance policies, e.g. fire, theft or administrative liability insurance, etc. No obligatory personnel-related insurances entered here. Those are entered under </t>
    </r>
    <r>
      <rPr>
        <i/>
        <sz val="10"/>
        <rFont val="Arial"/>
        <family val="2"/>
      </rPr>
      <t>Indirect employee costs</t>
    </r>
    <r>
      <rPr>
        <sz val="10"/>
        <rFont val="Arial"/>
        <family val="2"/>
      </rPr>
      <t xml:space="preserve">. </t>
    </r>
  </si>
  <si>
    <r>
      <rPr>
        <sz val="10"/>
        <rFont val="Arial"/>
        <family val="2"/>
      </rPr>
      <t>Freight</t>
    </r>
  </si>
  <si>
    <r>
      <rPr>
        <sz val="10"/>
        <rFont val="Arial"/>
        <family val="2"/>
      </rPr>
      <t>Materials and supplies</t>
    </r>
  </si>
  <si>
    <r>
      <rPr>
        <sz val="10"/>
        <rFont val="Arial"/>
        <family val="2"/>
      </rPr>
      <t>External services</t>
    </r>
  </si>
  <si>
    <r>
      <rPr>
        <sz val="10"/>
        <rFont val="Arial"/>
        <family val="2"/>
      </rPr>
      <t>Other costs excluding VAT</t>
    </r>
  </si>
  <si>
    <r>
      <rPr>
        <sz val="10"/>
        <rFont val="Arial"/>
        <family val="2"/>
      </rPr>
      <t>E.g. foreign trade</t>
    </r>
  </si>
  <si>
    <r>
      <rPr>
        <sz val="10"/>
        <rFont val="Arial"/>
        <family val="2"/>
      </rPr>
      <t>Investments</t>
    </r>
  </si>
  <si>
    <r>
      <rPr>
        <sz val="10"/>
        <rFont val="Arial"/>
        <family val="2"/>
      </rPr>
      <t>VAT</t>
    </r>
  </si>
  <si>
    <r>
      <rPr>
        <sz val="10"/>
        <rFont val="Arial"/>
        <family val="2"/>
      </rPr>
      <t>VAT is paid on the 15th day of the month. 
A VAT estimate can be found at the end of the cash-flow table. Payable VAT must be entered in connection with the estimate on row 131, from where it is retrieved onto row 69 under costs</t>
    </r>
  </si>
  <si>
    <r>
      <rPr>
        <sz val="10"/>
        <rFont val="Arial"/>
        <family val="2"/>
      </rPr>
      <t>Other taxes</t>
    </r>
  </si>
  <si>
    <r>
      <rPr>
        <sz val="10"/>
        <rFont val="Arial"/>
        <family val="2"/>
      </rPr>
      <t>Withholding tax is paid on the 23rd day of the month</t>
    </r>
  </si>
  <si>
    <r>
      <rPr>
        <sz val="10"/>
        <rFont val="Arial"/>
        <family val="2"/>
      </rPr>
      <t xml:space="preserve">Tekes (Finnish Funding Agency for Innovation) grant portion </t>
    </r>
  </si>
  <si>
    <r>
      <rPr>
        <sz val="10"/>
        <rFont val="Arial"/>
        <family val="2"/>
      </rPr>
      <t xml:space="preserve">No loans or subordinated loans. Those are entered under </t>
    </r>
    <r>
      <rPr>
        <i/>
        <sz val="10"/>
        <rFont val="Arial"/>
        <family val="2"/>
      </rPr>
      <t>Loan disbursements</t>
    </r>
    <r>
      <rPr>
        <sz val="10"/>
        <rFont val="Arial"/>
        <family val="2"/>
      </rPr>
      <t xml:space="preserve"> </t>
    </r>
  </si>
  <si>
    <r>
      <rPr>
        <sz val="10"/>
        <rFont val="Arial"/>
        <family val="2"/>
      </rPr>
      <t>Share capital</t>
    </r>
  </si>
  <si>
    <r>
      <rPr>
        <sz val="10"/>
        <rFont val="Arial"/>
        <family val="2"/>
      </rPr>
      <t>Monthly starting cash</t>
    </r>
  </si>
  <si>
    <r>
      <rPr>
        <sz val="10"/>
        <rFont val="Arial"/>
        <family val="2"/>
      </rPr>
      <t>Cash situation on the 1st day of the month. The cash situation is entered for the first month of the calculation. From there on, the cash situation at the end of the month is calculated based on revenues and costs. The cash situation at the start of the month is automatically that of the previous month</t>
    </r>
  </si>
  <si>
    <r>
      <rPr>
        <sz val="10"/>
        <rFont val="Arial"/>
        <family val="2"/>
      </rPr>
      <t>Monthly end cash</t>
    </r>
  </si>
  <si>
    <r>
      <rPr>
        <sz val="10"/>
        <rFont val="Arial"/>
        <family val="2"/>
      </rPr>
      <t>Cash situation on the last day of the month. Calculated automatically based on the revenues and costs of the month</t>
    </r>
  </si>
  <si>
    <r>
      <rPr>
        <sz val="10"/>
        <rFont val="Arial"/>
        <family val="2"/>
      </rPr>
      <t>Accounting result</t>
    </r>
  </si>
  <si>
    <r>
      <rPr>
        <sz val="10"/>
        <rFont val="Arial"/>
        <family val="2"/>
      </rPr>
      <t>Monthly result received from accounting, must be entered. Please note that the result of the cash-flow calculation is always different and can be very different from the accounting result, as the result of the cash-flow calculation includes investments but not depreciations, income and costs based on currency movement and not on an accruals basis, and so on</t>
    </r>
  </si>
  <si>
    <r>
      <rPr>
        <sz val="10"/>
        <rFont val="Arial"/>
        <family val="2"/>
      </rPr>
      <t>Objective</t>
    </r>
  </si>
  <si>
    <r>
      <rPr>
        <sz val="10"/>
        <rFont val="Arial"/>
        <family val="2"/>
      </rPr>
      <t>Objective cash situation on the last day of the month</t>
    </r>
  </si>
  <si>
    <r>
      <rPr>
        <sz val="10"/>
        <rFont val="Arial"/>
        <family val="2"/>
      </rPr>
      <t>Cash</t>
    </r>
  </si>
  <si>
    <r>
      <rPr>
        <sz val="10"/>
        <rFont val="Arial"/>
        <family val="2"/>
      </rPr>
      <t xml:space="preserve">The </t>
    </r>
    <r>
      <rPr>
        <i/>
        <sz val="10"/>
        <rFont val="Arial"/>
        <family val="2"/>
      </rPr>
      <t>Cash</t>
    </r>
    <r>
      <rPr>
        <sz val="10"/>
        <rFont val="Arial"/>
        <family val="2"/>
      </rPr>
      <t xml:space="preserve"> item illustrates the cash situation with business revenues and with the cash calculation also taking grants, loans and capital investments into account. Cash development in accordance with this item can also be found in a graphical form on the </t>
    </r>
    <r>
      <rPr>
        <i/>
        <sz val="10"/>
        <rFont val="Arial"/>
        <family val="2"/>
      </rPr>
      <t>Cash</t>
    </r>
    <r>
      <rPr>
        <sz val="10"/>
        <rFont val="Arial"/>
        <family val="2"/>
      </rPr>
      <t xml:space="preserve"> graph on the Graphs tab. </t>
    </r>
  </si>
  <si>
    <r>
      <rPr>
        <sz val="10"/>
        <rFont val="Arial"/>
        <family val="2"/>
      </rPr>
      <t>Business</t>
    </r>
  </si>
  <si>
    <r>
      <rPr>
        <sz val="10"/>
        <rFont val="Arial"/>
        <family val="2"/>
      </rPr>
      <t>Cash situation with revenue from business</t>
    </r>
  </si>
  <si>
    <r>
      <rPr>
        <sz val="10"/>
        <rFont val="Arial"/>
        <family val="2"/>
      </rPr>
      <t>Grants</t>
    </r>
  </si>
  <si>
    <r>
      <rPr>
        <sz val="10"/>
        <rFont val="Arial"/>
        <family val="2"/>
      </rPr>
      <t>Cash situation with revenue from business and grants</t>
    </r>
  </si>
  <si>
    <r>
      <rPr>
        <sz val="10"/>
        <rFont val="Arial"/>
        <family val="2"/>
      </rPr>
      <t>Loans</t>
    </r>
  </si>
  <si>
    <r>
      <rPr>
        <sz val="10"/>
        <rFont val="Arial"/>
        <family val="2"/>
      </rPr>
      <t>Cash situation with revenue from business, grants and loans</t>
    </r>
  </si>
  <si>
    <r>
      <rPr>
        <sz val="10"/>
        <rFont val="Arial"/>
        <family val="2"/>
      </rPr>
      <t>Cash-flow calculation result</t>
    </r>
  </si>
  <si>
    <r>
      <rPr>
        <sz val="10"/>
        <rFont val="Arial"/>
        <family val="2"/>
      </rPr>
      <t xml:space="preserve">Cash-flow calculation result with revenues/costs from business and with the calculation results also taking grants, loans and capital investments into account. Please note that the result of the cash-flow calculation can be very different from the accounting result, as the result of the cash-flow calculation includes investments but not depreciations, income and costs based on currency movement and not on an accruals basis, and so on. </t>
    </r>
  </si>
  <si>
    <r>
      <rPr>
        <sz val="10"/>
        <rFont val="Arial"/>
        <family val="2"/>
      </rPr>
      <t>Cash sufficiency</t>
    </r>
  </si>
  <si>
    <r>
      <rPr>
        <sz val="10"/>
        <rFont val="Arial"/>
        <family val="2"/>
      </rPr>
      <t>Cash sufficiency with the costs of the previous 3 months. Calculation: cash at the end of the month / the costs of the last 3 months 
Over 2.0: cash sufficient for over 6 months
1.0‒2.0: cash sufficient for 3‒6 months
0.3‒1.0: cash sufficient for 1‒3 months
Under 0.3: cash sufficient for less than 1 month</t>
    </r>
  </si>
  <si>
    <r>
      <rPr>
        <sz val="10"/>
        <rFont val="Arial"/>
        <family val="2"/>
      </rPr>
      <t>VAT calculation</t>
    </r>
  </si>
  <si>
    <r>
      <rPr>
        <sz val="10"/>
        <rFont val="Arial"/>
        <family val="2"/>
      </rPr>
      <t xml:space="preserve">The VAT item is an ancillary calculation for estimating the amount of payable VAT. The calculation item </t>
    </r>
    <r>
      <rPr>
        <i/>
        <sz val="10"/>
        <rFont val="Arial"/>
        <family val="2"/>
      </rPr>
      <t>VAT balance before payments</t>
    </r>
    <r>
      <rPr>
        <sz val="10"/>
        <rFont val="Arial"/>
        <family val="2"/>
      </rPr>
      <t xml:space="preserve"> must be entered as payable VAT on row 69 of the calculation. 
More instructions on the Finnish Tax Administration website (in Finnish):
Aloittavan yrittäjän kysymyksiä arvonlisäverosta
</t>
    </r>
    <r>
      <rPr>
        <sz val="8"/>
        <rFont val="Arial"/>
        <family val="2"/>
      </rPr>
      <t>https://www.vero.fi/fi-FI/Syventavat_veroohjeet/Arvonlisaverotus/Aloittava_yritys/Aloittavan_yrittajan_kysymyksia_arvonlis(41964)</t>
    </r>
  </si>
  <si>
    <r>
      <rPr>
        <sz val="10"/>
        <rFont val="Arial"/>
        <family val="2"/>
      </rPr>
      <t>Sales VAT</t>
    </r>
  </si>
  <si>
    <r>
      <rPr>
        <sz val="10"/>
        <rFont val="Arial"/>
        <family val="2"/>
      </rPr>
      <t>VAT included in sales for the month</t>
    </r>
  </si>
  <si>
    <r>
      <rPr>
        <sz val="10"/>
        <rFont val="Arial"/>
        <family val="2"/>
      </rPr>
      <t>Purchasing VAT</t>
    </r>
  </si>
  <si>
    <r>
      <rPr>
        <sz val="10"/>
        <rFont val="Arial"/>
        <family val="2"/>
      </rPr>
      <t>VAT included in purchasing for the month</t>
    </r>
  </si>
  <si>
    <r>
      <rPr>
        <sz val="10"/>
        <rFont val="Arial"/>
        <family val="2"/>
      </rPr>
      <t>Monthly VAT</t>
    </r>
  </si>
  <si>
    <r>
      <rPr>
        <sz val="10"/>
        <rFont val="Arial"/>
        <family val="2"/>
      </rPr>
      <t>Sum of VAT for the month (purchasing VAT - sales VAT)</t>
    </r>
  </si>
  <si>
    <r>
      <rPr>
        <sz val="10"/>
        <rFont val="Arial"/>
        <family val="2"/>
      </rPr>
      <t>VAT balance before payments</t>
    </r>
  </si>
  <si>
    <r>
      <rPr>
        <sz val="10"/>
        <rFont val="Arial"/>
        <family val="2"/>
      </rPr>
      <t xml:space="preserve">Monthly paid VAT that takes the VAT balance of the previous month into account. If the value is negative, the month has payable VAT and the corresponding sum must be entered as payable VAT under </t>
    </r>
    <r>
      <rPr>
        <i/>
        <sz val="10"/>
        <rFont val="Arial"/>
        <family val="2"/>
      </rPr>
      <t>VAT</t>
    </r>
    <r>
      <rPr>
        <sz val="10"/>
        <rFont val="Arial"/>
        <family val="2"/>
      </rPr>
      <t xml:space="preserve"> (row 69). Correspondingly, if the value is positive, there is no payable VAT for the month in question. 
Enter the VAT balance for the second month under </t>
    </r>
    <r>
      <rPr>
        <i/>
        <sz val="10"/>
        <rFont val="Arial"/>
        <family val="2"/>
      </rPr>
      <t>VAT balance before payments</t>
    </r>
    <r>
      <rPr>
        <sz val="10"/>
        <rFont val="Arial"/>
        <family val="2"/>
      </rPr>
      <t xml:space="preserve"> </t>
    </r>
  </si>
  <si>
    <r>
      <rPr>
        <sz val="10"/>
        <rFont val="Arial"/>
        <family val="2"/>
      </rPr>
      <t>VAT paid</t>
    </r>
  </si>
  <si>
    <r>
      <rPr>
        <sz val="10"/>
        <rFont val="Arial"/>
        <family val="2"/>
      </rPr>
      <t>Paid VAT will be transferred as a cost onto row 69. VAT is entered as a positive value if paid and negative if refunded</t>
    </r>
  </si>
  <si>
    <r>
      <rPr>
        <b/>
        <sz val="10"/>
        <rFont val="Arial"/>
        <family val="2"/>
      </rPr>
      <t>Cash-flow calculation graphs</t>
    </r>
  </si>
  <si>
    <r>
      <rPr>
        <b/>
        <sz val="10"/>
        <rFont val="Arial"/>
        <family val="2"/>
      </rPr>
      <t>Chart</t>
    </r>
  </si>
  <si>
    <r>
      <rPr>
        <sz val="10"/>
        <rFont val="Arial"/>
        <family val="2"/>
      </rPr>
      <t>Cash-flow calculation result (cumulative)</t>
    </r>
  </si>
  <si>
    <r>
      <t xml:space="preserve">The </t>
    </r>
    <r>
      <rPr>
        <i/>
        <sz val="10"/>
        <rFont val="Arial"/>
        <family val="2"/>
      </rPr>
      <t>Cash-flow calculation result</t>
    </r>
    <r>
      <rPr>
        <sz val="10"/>
        <rFont val="Arial"/>
        <family val="2"/>
      </rPr>
      <t xml:space="preserve"> graph illustrates the development of the cash-flow calculation result over 12 months. The result is divided into the business result alone and a result that also includes grants, loans and capital investments. The information for the graph is retrieved from the </t>
    </r>
    <r>
      <rPr>
        <i/>
        <sz val="10"/>
        <rFont val="Arial"/>
        <family val="2"/>
      </rPr>
      <t>Cash-flow calculation result</t>
    </r>
    <r>
      <rPr>
        <sz val="10"/>
        <rFont val="Arial"/>
        <family val="2"/>
      </rPr>
      <t xml:space="preserve"> item.
Please note that the result of the cash-flow calculation can be very different from the accounting result, as the result of the cash-flow calculation includes investments but not depreciations, income and costs based on currency movement and not on an accruals basis, and so on. </t>
    </r>
  </si>
  <si>
    <r>
      <t xml:space="preserve">The </t>
    </r>
    <r>
      <rPr>
        <i/>
        <sz val="10"/>
        <rFont val="Arial"/>
        <family val="2"/>
      </rPr>
      <t>Cash</t>
    </r>
    <r>
      <rPr>
        <sz val="10"/>
        <rFont val="Arial"/>
        <family val="2"/>
      </rPr>
      <t xml:space="preserve"> graph illustrates the cash development over 12 months. Cash development is presented with pure business revenue and with grants, loans and capital investments also included. The information for the graph is retrieved from the </t>
    </r>
    <r>
      <rPr>
        <i/>
        <sz val="10"/>
        <rFont val="Arial"/>
        <family val="2"/>
      </rPr>
      <t>Cash</t>
    </r>
    <r>
      <rPr>
        <sz val="10"/>
        <rFont val="Arial"/>
        <family val="2"/>
      </rPr>
      <t xml:space="preserve"> item at the end of the calculation. </t>
    </r>
  </si>
  <si>
    <r>
      <t xml:space="preserve">The graph illustrates the accounting result month by month.  The information for the graph is retrieved from the </t>
    </r>
    <r>
      <rPr>
        <i/>
        <sz val="10"/>
        <rFont val="Arial"/>
        <family val="2"/>
      </rPr>
      <t>Accounting result</t>
    </r>
    <r>
      <rPr>
        <sz val="10"/>
        <rFont val="Arial"/>
        <family val="2"/>
      </rPr>
      <t xml:space="preserve"> item</t>
    </r>
  </si>
  <si>
    <r>
      <rPr>
        <sz val="10"/>
        <rFont val="Arial"/>
        <family val="2"/>
      </rPr>
      <t>Own capital</t>
    </r>
  </si>
  <si>
    <r>
      <t xml:space="preserve">The graph illustrates how much capital the company has each month.  The information for the graph is retrieved from the </t>
    </r>
    <r>
      <rPr>
        <i/>
        <sz val="10"/>
        <rFont val="Arial"/>
        <family val="2"/>
      </rPr>
      <t>Own capital at the end of the month</t>
    </r>
    <r>
      <rPr>
        <sz val="10"/>
        <rFont val="Arial"/>
        <family val="2"/>
      </rPr>
      <t xml:space="preserve"> item</t>
    </r>
  </si>
  <si>
    <r>
      <rPr>
        <sz val="10"/>
        <rFont val="Arial"/>
        <family val="2"/>
      </rPr>
      <t>Objective vs. actual cash</t>
    </r>
  </si>
  <si>
    <t>The graph presents a comparison between the cash objective and actual cash information</t>
  </si>
  <si>
    <t>The graph illustrates the sufficiency of the company’s cash with the costs of the previous 3 months.  
Over 2.0: cash sufficient for over 6 months
1.0‒2.0: cash sufficient for 3‒6 months
0.3‒1.0: cash sufficient for 1‒3 months
Under 0.3: cash sufficient for less than 1 month
Calculation: cash at the end of the month / the costs of the last 3 months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</si>
</sst>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0"/>
      <name val="Arial"/>
    </font>
    <font>
      <b/>
      <u/>
      <sz val="10"/>
      <name val="Arial"/>
      <family val="2"/>
    </font>
    <font>
      <i/>
      <sz val="10"/>
      <name val="Arial"/>
      <family val="2"/>
    </font>
    <font>
      <sz val="10"/>
      <name val="Arial"/>
      <family val="2"/>
    </font>
    <font>
      <b/>
      <sz val="10"/>
      <name val="Arial"/>
      <family val="2"/>
    </font>
    <font>
      <b/>
      <i/>
      <sz val="10"/>
      <name val="Arial"/>
      <family val="2"/>
    </font>
    <font>
      <u/>
      <sz val="10"/>
      <color indexed="12"/>
      <name val="Arial"/>
      <family val="2"/>
    </font>
    <font>
      <b/>
      <sz val="15"/>
      <name val="Arial"/>
      <family val="2"/>
    </font>
    <font>
      <b/>
      <sz val="12"/>
      <name val="Arial"/>
      <family val="2"/>
    </font>
    <font>
      <sz val="11"/>
      <name val="Arial"/>
      <family val="2"/>
    </font>
    <font>
      <sz val="10"/>
      <color indexed="10"/>
      <name val="Arial"/>
      <family val="2"/>
    </font>
    <font>
      <b/>
      <sz val="11"/>
      <name val="Arial"/>
      <family val="2"/>
    </font>
    <font>
      <b/>
      <u/>
      <sz val="12"/>
      <name val="Arial"/>
      <family val="2"/>
    </font>
    <font>
      <b/>
      <u/>
      <sz val="10"/>
      <color indexed="12"/>
      <name val="Arial"/>
      <family val="2"/>
    </font>
    <font>
      <sz val="10"/>
      <color indexed="9"/>
      <name val="Arial"/>
      <family val="2"/>
    </font>
    <font>
      <sz val="12"/>
      <name val="Arial"/>
      <family val="2"/>
    </font>
    <font>
      <sz val="8"/>
      <color indexed="81"/>
      <name val="Tahoma"/>
      <family val="2"/>
    </font>
    <font>
      <sz val="8"/>
      <name val="Arial"/>
      <family val="2"/>
    </font>
    <font>
      <sz val="10"/>
      <color rgb="FFFF0000"/>
      <name val="Arial"/>
      <family val="2"/>
    </font>
    <font>
      <b/>
      <sz val="10"/>
      <color rgb="FFFF0000"/>
      <name val="Arial"/>
      <family val="2"/>
    </font>
  </fonts>
  <fills count="7">
    <fill>
      <patternFill patternType="none"/>
    </fill>
    <fill>
      <patternFill patternType="gray125"/>
    </fill>
    <fill>
      <patternFill patternType="solid">
        <fgColor indexed="22"/>
        <bgColor indexed="64"/>
      </patternFill>
    </fill>
    <fill>
      <patternFill patternType="solid">
        <fgColor indexed="42"/>
        <bgColor indexed="64"/>
      </patternFill>
    </fill>
    <fill>
      <patternFill patternType="solid">
        <fgColor indexed="9"/>
        <bgColor indexed="64"/>
      </patternFill>
    </fill>
    <fill>
      <patternFill patternType="solid">
        <fgColor indexed="47"/>
        <bgColor indexed="64"/>
      </patternFill>
    </fill>
    <fill>
      <patternFill patternType="solid">
        <fgColor theme="0"/>
        <bgColor indexed="64"/>
      </patternFill>
    </fill>
  </fills>
  <borders count="10">
    <border>
      <left/>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6" fillId="0" borderId="0" applyNumberFormat="0" applyFill="0" applyBorder="0" applyAlignment="0" applyProtection="0">
      <alignment vertical="top"/>
      <protection locked="0"/>
    </xf>
  </cellStyleXfs>
  <cellXfs count="115">
    <xf numFmtId="0" fontId="0" fillId="0" borderId="0" xfId="0"/>
    <xf numFmtId="4" fontId="3" fillId="0" borderId="0" xfId="0" applyNumberFormat="1" applyFont="1"/>
    <xf numFmtId="0" fontId="3" fillId="0" borderId="0" xfId="0" applyFont="1"/>
    <xf numFmtId="3" fontId="3" fillId="0" borderId="0" xfId="0" applyNumberFormat="1" applyFont="1"/>
    <xf numFmtId="4" fontId="2" fillId="0" borderId="0" xfId="0" quotePrefix="1" applyNumberFormat="1" applyFont="1" applyAlignment="1">
      <alignment horizontal="right"/>
    </xf>
    <xf numFmtId="4" fontId="2" fillId="0" borderId="1" xfId="0" quotePrefix="1" applyNumberFormat="1" applyFont="1" applyBorder="1" applyAlignment="1">
      <alignment horizontal="right"/>
    </xf>
    <xf numFmtId="0" fontId="4" fillId="0" borderId="0" xfId="0" applyFont="1"/>
    <xf numFmtId="4" fontId="3" fillId="0" borderId="1" xfId="0" applyNumberFormat="1" applyFont="1" applyBorder="1"/>
    <xf numFmtId="4" fontId="3" fillId="0" borderId="1" xfId="0" applyNumberFormat="1" applyFont="1" applyBorder="1" applyAlignment="1">
      <alignment horizontal="right"/>
    </xf>
    <xf numFmtId="0" fontId="3" fillId="2" borderId="2" xfId="0" applyFont="1" applyFill="1" applyBorder="1"/>
    <xf numFmtId="4" fontId="3" fillId="2" borderId="2" xfId="0" applyNumberFormat="1" applyFont="1" applyFill="1" applyBorder="1"/>
    <xf numFmtId="4" fontId="3" fillId="2" borderId="3" xfId="0" applyNumberFormat="1" applyFont="1" applyFill="1" applyBorder="1"/>
    <xf numFmtId="0" fontId="3" fillId="0" borderId="4" xfId="0" applyFont="1" applyBorder="1"/>
    <xf numFmtId="4" fontId="4" fillId="0" borderId="4" xfId="0" applyNumberFormat="1" applyFont="1" applyBorder="1" applyAlignment="1">
      <alignment horizontal="center"/>
    </xf>
    <xf numFmtId="4" fontId="5" fillId="2" borderId="4" xfId="0" applyNumberFormat="1" applyFont="1" applyFill="1" applyBorder="1" applyAlignment="1">
      <alignment horizontal="center"/>
    </xf>
    <xf numFmtId="0" fontId="4" fillId="0" borderId="4" xfId="0" applyFont="1" applyBorder="1"/>
    <xf numFmtId="4" fontId="3" fillId="0" borderId="4" xfId="0" applyNumberFormat="1" applyFont="1" applyBorder="1"/>
    <xf numFmtId="0" fontId="2" fillId="0" borderId="4" xfId="0" applyFont="1" applyBorder="1"/>
    <xf numFmtId="4" fontId="4" fillId="0" borderId="4" xfId="0" applyNumberFormat="1" applyFont="1" applyBorder="1"/>
    <xf numFmtId="0" fontId="3" fillId="2" borderId="4" xfId="0" applyFont="1" applyFill="1" applyBorder="1"/>
    <xf numFmtId="4" fontId="4" fillId="2" borderId="4" xfId="0" applyNumberFormat="1" applyFont="1" applyFill="1" applyBorder="1"/>
    <xf numFmtId="0" fontId="3" fillId="0" borderId="4" xfId="0" quotePrefix="1" applyFont="1" applyBorder="1"/>
    <xf numFmtId="4" fontId="4" fillId="0" borderId="4" xfId="0" applyNumberFormat="1" applyFont="1" applyBorder="1" applyAlignment="1">
      <alignment horizontal="right"/>
    </xf>
    <xf numFmtId="0" fontId="4" fillId="2" borderId="0" xfId="0" applyFont="1" applyFill="1"/>
    <xf numFmtId="4" fontId="3" fillId="2" borderId="0" xfId="0" applyNumberFormat="1" applyFont="1" applyFill="1"/>
    <xf numFmtId="4" fontId="4" fillId="2" borderId="0" xfId="0" applyNumberFormat="1" applyFont="1" applyFill="1"/>
    <xf numFmtId="4" fontId="0" fillId="0" borderId="0" xfId="0" applyNumberFormat="1"/>
    <xf numFmtId="0" fontId="0" fillId="0" borderId="5" xfId="0" applyBorder="1" applyAlignment="1">
      <alignment horizontal="left"/>
    </xf>
    <xf numFmtId="3" fontId="3" fillId="0" borderId="6" xfId="0" applyNumberFormat="1" applyFont="1" applyBorder="1"/>
    <xf numFmtId="4" fontId="3" fillId="0" borderId="6" xfId="0" applyNumberFormat="1" applyFont="1" applyBorder="1"/>
    <xf numFmtId="4" fontId="0" fillId="2" borderId="5" xfId="0" applyNumberFormat="1" applyFill="1" applyBorder="1" applyAlignment="1">
      <alignment horizontal="left"/>
    </xf>
    <xf numFmtId="0" fontId="4" fillId="0" borderId="5" xfId="0" applyFont="1" applyBorder="1"/>
    <xf numFmtId="0" fontId="4" fillId="0" borderId="5" xfId="0" applyFont="1" applyBorder="1" applyAlignment="1">
      <alignment wrapText="1"/>
    </xf>
    <xf numFmtId="0" fontId="0" fillId="0" borderId="5" xfId="0" applyBorder="1"/>
    <xf numFmtId="4" fontId="3" fillId="3" borderId="4" xfId="0" applyNumberFormat="1" applyFont="1" applyFill="1" applyBorder="1"/>
    <xf numFmtId="4" fontId="3" fillId="3" borderId="0" xfId="0" applyNumberFormat="1" applyFont="1" applyFill="1"/>
    <xf numFmtId="0" fontId="3" fillId="2" borderId="0" xfId="0" applyFont="1" applyFill="1"/>
    <xf numFmtId="4" fontId="3" fillId="0" borderId="0" xfId="0" applyNumberFormat="1" applyFont="1" applyAlignment="1">
      <alignment horizontal="right"/>
    </xf>
    <xf numFmtId="4" fontId="4" fillId="0" borderId="0" xfId="0" applyNumberFormat="1" applyFont="1"/>
    <xf numFmtId="0" fontId="0" fillId="4" borderId="0" xfId="0" applyFill="1"/>
    <xf numFmtId="0" fontId="7" fillId="4" borderId="0" xfId="0" applyFont="1" applyFill="1"/>
    <xf numFmtId="0" fontId="8" fillId="4" borderId="0" xfId="0" applyFont="1" applyFill="1"/>
    <xf numFmtId="0" fontId="4" fillId="4" borderId="0" xfId="0" applyFont="1" applyFill="1"/>
    <xf numFmtId="0" fontId="9" fillId="4" borderId="0" xfId="0" applyFont="1" applyFill="1"/>
    <xf numFmtId="0" fontId="0" fillId="4" borderId="7" xfId="0" applyFill="1" applyBorder="1"/>
    <xf numFmtId="14" fontId="0" fillId="4" borderId="8" xfId="0" applyNumberFormat="1" applyFill="1" applyBorder="1" applyAlignment="1">
      <alignment horizontal="left"/>
    </xf>
    <xf numFmtId="0" fontId="4" fillId="0" borderId="0" xfId="0" applyFont="1" applyAlignment="1">
      <alignment vertical="top"/>
    </xf>
    <xf numFmtId="4" fontId="5" fillId="2" borderId="2" xfId="0" applyNumberFormat="1" applyFont="1" applyFill="1" applyBorder="1" applyAlignment="1">
      <alignment horizontal="center"/>
    </xf>
    <xf numFmtId="4" fontId="3" fillId="4" borderId="4" xfId="0" applyNumberFormat="1" applyFont="1" applyFill="1" applyBorder="1"/>
    <xf numFmtId="0" fontId="4" fillId="0" borderId="0" xfId="0" applyFont="1" applyAlignment="1">
      <alignment vertical="top" wrapText="1"/>
    </xf>
    <xf numFmtId="0" fontId="0" fillId="0" borderId="0" xfId="0" applyAlignment="1">
      <alignment vertical="top" wrapText="1"/>
    </xf>
    <xf numFmtId="0" fontId="3" fillId="0" borderId="0" xfId="0" applyFont="1" applyAlignment="1">
      <alignment vertical="top"/>
    </xf>
    <xf numFmtId="0" fontId="4" fillId="2" borderId="9" xfId="0" applyFont="1" applyFill="1" applyBorder="1" applyAlignment="1">
      <alignment vertical="top"/>
    </xf>
    <xf numFmtId="0" fontId="3" fillId="2" borderId="2" xfId="0" applyFont="1" applyFill="1" applyBorder="1" applyAlignment="1">
      <alignment vertical="top"/>
    </xf>
    <xf numFmtId="0" fontId="3" fillId="0" borderId="4" xfId="0" applyFont="1" applyBorder="1" applyAlignment="1">
      <alignment vertical="top"/>
    </xf>
    <xf numFmtId="0" fontId="4" fillId="0" borderId="4" xfId="0" applyFont="1" applyBorder="1" applyAlignment="1">
      <alignment vertical="top"/>
    </xf>
    <xf numFmtId="0" fontId="2" fillId="0" borderId="4" xfId="0" applyFont="1" applyBorder="1" applyAlignment="1">
      <alignment vertical="top"/>
    </xf>
    <xf numFmtId="0" fontId="4" fillId="2" borderId="4" xfId="0" applyFont="1" applyFill="1" applyBorder="1" applyAlignment="1">
      <alignment vertical="top"/>
    </xf>
    <xf numFmtId="0" fontId="3" fillId="2" borderId="4" xfId="0" applyFont="1" applyFill="1" applyBorder="1" applyAlignment="1">
      <alignment vertical="top"/>
    </xf>
    <xf numFmtId="0" fontId="1" fillId="0" borderId="4" xfId="0" applyFont="1" applyBorder="1" applyAlignment="1">
      <alignment vertical="top"/>
    </xf>
    <xf numFmtId="3" fontId="3" fillId="2" borderId="4" xfId="0" applyNumberFormat="1" applyFont="1" applyFill="1" applyBorder="1" applyAlignment="1">
      <alignment vertical="top"/>
    </xf>
    <xf numFmtId="3" fontId="3" fillId="0" borderId="0" xfId="0" applyNumberFormat="1" applyFont="1" applyAlignment="1">
      <alignment vertical="top"/>
    </xf>
    <xf numFmtId="0" fontId="4" fillId="2" borderId="0" xfId="0" applyFont="1" applyFill="1" applyAlignment="1">
      <alignment vertical="top"/>
    </xf>
    <xf numFmtId="3" fontId="4" fillId="2" borderId="0" xfId="0" applyNumberFormat="1" applyFont="1" applyFill="1" applyAlignment="1">
      <alignment vertical="top"/>
    </xf>
    <xf numFmtId="3" fontId="3" fillId="0" borderId="4" xfId="0" applyNumberFormat="1" applyFont="1" applyBorder="1" applyAlignment="1">
      <alignment vertical="top"/>
    </xf>
    <xf numFmtId="0" fontId="3" fillId="0" borderId="4" xfId="0" quotePrefix="1" applyFont="1" applyBorder="1" applyAlignment="1">
      <alignment vertical="top"/>
    </xf>
    <xf numFmtId="3" fontId="4" fillId="0" borderId="0" xfId="0" applyNumberFormat="1" applyFont="1" applyAlignment="1">
      <alignment vertical="top"/>
    </xf>
    <xf numFmtId="0" fontId="3" fillId="0" borderId="6" xfId="0" applyFont="1" applyBorder="1" applyAlignment="1">
      <alignment vertical="top"/>
    </xf>
    <xf numFmtId="0" fontId="4" fillId="0" borderId="6" xfId="0" applyFont="1" applyBorder="1" applyAlignment="1">
      <alignment vertical="top"/>
    </xf>
    <xf numFmtId="3" fontId="3" fillId="0" borderId="6" xfId="0" applyNumberFormat="1" applyFont="1" applyBorder="1" applyAlignment="1">
      <alignment vertical="top"/>
    </xf>
    <xf numFmtId="49" fontId="3" fillId="0" borderId="0" xfId="0" applyNumberFormat="1" applyFont="1" applyAlignment="1">
      <alignment vertical="top"/>
    </xf>
    <xf numFmtId="49" fontId="4" fillId="0" borderId="0" xfId="0" applyNumberFormat="1" applyFont="1" applyAlignment="1">
      <alignment vertical="top"/>
    </xf>
    <xf numFmtId="0" fontId="3" fillId="2" borderId="0" xfId="0" applyFont="1" applyFill="1" applyAlignment="1">
      <alignment vertical="top"/>
    </xf>
    <xf numFmtId="49" fontId="3" fillId="2" borderId="0" xfId="0" applyNumberFormat="1" applyFont="1" applyFill="1" applyAlignment="1">
      <alignment vertical="top"/>
    </xf>
    <xf numFmtId="0" fontId="0" fillId="0" borderId="5" xfId="0" applyBorder="1" applyAlignment="1">
      <alignment vertical="top" wrapText="1"/>
    </xf>
    <xf numFmtId="0" fontId="3" fillId="0" borderId="5" xfId="0" applyFont="1" applyBorder="1" applyAlignment="1">
      <alignment vertical="top" wrapText="1"/>
    </xf>
    <xf numFmtId="0" fontId="4" fillId="2" borderId="5" xfId="0" applyFont="1" applyFill="1" applyBorder="1" applyAlignment="1">
      <alignment vertical="top" wrapText="1"/>
    </xf>
    <xf numFmtId="0" fontId="12" fillId="0" borderId="0" xfId="0" applyFont="1"/>
    <xf numFmtId="0" fontId="12" fillId="0" borderId="0" xfId="0" applyFont="1" applyAlignment="1">
      <alignment vertical="top"/>
    </xf>
    <xf numFmtId="0" fontId="11" fillId="0" borderId="0" xfId="0" applyFont="1"/>
    <xf numFmtId="0" fontId="6" fillId="0" borderId="0" xfId="1" applyAlignment="1" applyProtection="1"/>
    <xf numFmtId="0" fontId="3" fillId="0" borderId="5" xfId="0" applyFont="1" applyBorder="1" applyAlignment="1">
      <alignment vertical="top"/>
    </xf>
    <xf numFmtId="0" fontId="10" fillId="0" borderId="5" xfId="0" applyFont="1" applyBorder="1" applyAlignment="1">
      <alignment vertical="top" wrapText="1"/>
    </xf>
    <xf numFmtId="3" fontId="3" fillId="0" borderId="5" xfId="0" applyNumberFormat="1" applyFont="1" applyBorder="1" applyAlignment="1">
      <alignment vertical="top"/>
    </xf>
    <xf numFmtId="49" fontId="3" fillId="0" borderId="5" xfId="0" applyNumberFormat="1" applyFont="1" applyBorder="1" applyAlignment="1">
      <alignment vertical="top"/>
    </xf>
    <xf numFmtId="3" fontId="3" fillId="0" borderId="5" xfId="0" applyNumberFormat="1" applyFont="1" applyBorder="1" applyAlignment="1">
      <alignment vertical="top" wrapText="1"/>
    </xf>
    <xf numFmtId="0" fontId="13" fillId="0" borderId="4" xfId="1" applyFont="1" applyBorder="1" applyAlignment="1" applyProtection="1">
      <alignment vertical="top"/>
    </xf>
    <xf numFmtId="0" fontId="13" fillId="0" borderId="4" xfId="1" applyFont="1" applyFill="1" applyBorder="1" applyAlignment="1" applyProtection="1">
      <alignment vertical="top"/>
    </xf>
    <xf numFmtId="0" fontId="13" fillId="0" borderId="0" xfId="1" applyFont="1" applyBorder="1" applyAlignment="1" applyProtection="1">
      <alignment vertical="top"/>
    </xf>
    <xf numFmtId="3" fontId="13" fillId="0" borderId="0" xfId="1" applyNumberFormat="1" applyFont="1" applyFill="1" applyBorder="1" applyAlignment="1" applyProtection="1">
      <alignment vertical="top"/>
    </xf>
    <xf numFmtId="49" fontId="13" fillId="0" borderId="0" xfId="1" applyNumberFormat="1" applyFont="1" applyFill="1" applyBorder="1" applyAlignment="1" applyProtection="1">
      <alignment vertical="top"/>
    </xf>
    <xf numFmtId="0" fontId="13" fillId="2" borderId="0" xfId="1" applyFont="1" applyFill="1" applyBorder="1" applyAlignment="1" applyProtection="1">
      <alignment vertical="top"/>
    </xf>
    <xf numFmtId="3" fontId="3" fillId="2" borderId="0" xfId="0" applyNumberFormat="1" applyFont="1" applyFill="1" applyAlignment="1">
      <alignment vertical="top"/>
    </xf>
    <xf numFmtId="3" fontId="3" fillId="2" borderId="0" xfId="0" applyNumberFormat="1" applyFont="1" applyFill="1"/>
    <xf numFmtId="0" fontId="6" fillId="0" borderId="0" xfId="1" applyAlignment="1" applyProtection="1">
      <alignment horizontal="right" vertical="top"/>
    </xf>
    <xf numFmtId="3" fontId="4" fillId="4" borderId="0" xfId="0" applyNumberFormat="1" applyFont="1" applyFill="1"/>
    <xf numFmtId="3" fontId="3" fillId="4" borderId="0" xfId="0" applyNumberFormat="1" applyFont="1" applyFill="1"/>
    <xf numFmtId="9" fontId="4" fillId="4" borderId="0" xfId="0" applyNumberFormat="1" applyFont="1" applyFill="1"/>
    <xf numFmtId="4" fontId="4" fillId="3" borderId="4" xfId="0" applyNumberFormat="1" applyFont="1" applyFill="1" applyBorder="1"/>
    <xf numFmtId="2" fontId="3" fillId="0" borderId="0" xfId="0" applyNumberFormat="1" applyFont="1"/>
    <xf numFmtId="0" fontId="14" fillId="0" borderId="0" xfId="0" applyFont="1" applyAlignment="1">
      <alignment vertical="top"/>
    </xf>
    <xf numFmtId="9" fontId="4" fillId="3" borderId="0" xfId="0" applyNumberFormat="1" applyFont="1" applyFill="1"/>
    <xf numFmtId="0" fontId="15" fillId="0" borderId="0" xfId="0" applyFont="1"/>
    <xf numFmtId="4" fontId="3" fillId="5" borderId="0" xfId="0" applyNumberFormat="1" applyFont="1" applyFill="1"/>
    <xf numFmtId="4" fontId="3" fillId="6" borderId="4" xfId="0" applyNumberFormat="1" applyFont="1" applyFill="1" applyBorder="1"/>
    <xf numFmtId="0" fontId="18" fillId="0" borderId="4" xfId="0" applyFont="1" applyBorder="1" applyAlignment="1">
      <alignment vertical="top"/>
    </xf>
    <xf numFmtId="9" fontId="18" fillId="0" borderId="4" xfId="0" applyNumberFormat="1" applyFont="1" applyBorder="1" applyAlignment="1">
      <alignment vertical="top"/>
    </xf>
    <xf numFmtId="0" fontId="19" fillId="0" borderId="4" xfId="0" applyFont="1" applyBorder="1" applyAlignment="1">
      <alignment vertical="top"/>
    </xf>
    <xf numFmtId="0" fontId="6" fillId="0" borderId="4" xfId="1" applyBorder="1" applyAlignment="1" applyProtection="1">
      <alignment vertical="top"/>
    </xf>
    <xf numFmtId="0" fontId="6" fillId="0" borderId="0" xfId="1" applyAlignment="1" applyProtection="1">
      <alignment vertical="top"/>
    </xf>
    <xf numFmtId="3" fontId="6" fillId="0" borderId="0" xfId="1" applyNumberFormat="1" applyFill="1" applyBorder="1" applyAlignment="1" applyProtection="1">
      <alignment vertical="top"/>
    </xf>
    <xf numFmtId="0" fontId="6" fillId="0" borderId="0" xfId="1" applyBorder="1" applyAlignment="1" applyProtection="1">
      <alignment vertical="top"/>
    </xf>
    <xf numFmtId="0" fontId="19" fillId="0" borderId="0" xfId="0" applyFont="1" applyAlignment="1">
      <alignment vertical="top" wrapText="1"/>
    </xf>
    <xf numFmtId="0" fontId="3" fillId="4" borderId="0" xfId="0" applyFont="1" applyFill="1"/>
    <xf numFmtId="0" fontId="3" fillId="0" borderId="0" xfId="0" applyFont="1" applyAlignment="1">
      <alignment horizontal="left" vertical="top" wrapText="1"/>
    </xf>
  </cellXfs>
  <cellStyles count="2">
    <cellStyle name="Hyperlink" xfId="1" builtinId="8"/>
    <cellStyle name="Normal" xfId="0" builtinId="0"/>
  </cellStyles>
  <dxfs count="6">
    <dxf>
      <fill>
        <patternFill>
          <bgColor indexed="47"/>
        </patternFill>
      </fill>
    </dxf>
    <dxf>
      <fill>
        <patternFill>
          <bgColor indexed="26"/>
        </patternFill>
      </fill>
    </dxf>
    <dxf>
      <fill>
        <patternFill>
          <bgColor indexed="42"/>
        </patternFill>
      </fill>
    </dxf>
    <dxf>
      <fill>
        <patternFill>
          <bgColor indexed="47"/>
        </patternFill>
      </fill>
    </dxf>
    <dxf>
      <fill>
        <patternFill>
          <bgColor indexed="26"/>
        </patternFill>
      </fill>
    </dxf>
    <dxf>
      <fill>
        <patternFill>
          <bgColor indexed="4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autoTitleDeleted val="0"/>
    <c:plotArea>
      <c:layout>
        <c:manualLayout>
          <c:layoutTarget val="inner"/>
          <c:xMode val="edge"/>
          <c:yMode val="edge"/>
          <c:x val="7.6521739130434779E-2"/>
          <c:y val="7.8488372093023256E-2"/>
          <c:w val="0.62434782608695649"/>
          <c:h val="0.70348837209302328"/>
        </c:manualLayout>
      </c:layout>
      <c:lineChart>
        <c:grouping val="standard"/>
        <c:varyColors val="0"/>
        <c:ser>
          <c:idx val="0"/>
          <c:order val="0"/>
          <c:tx>
            <c:v>Business</c:v>
          </c:tx>
          <c:spPr>
            <a:ln w="12700">
              <a:solidFill>
                <a:srgbClr val="000080"/>
              </a:solidFill>
              <a:prstDash val="solid"/>
            </a:ln>
          </c:spPr>
          <c:marker>
            <c:symbol val="diamond"/>
            <c:size val="5"/>
            <c:spPr>
              <a:solidFill>
                <a:srgbClr val="000080"/>
              </a:solidFill>
              <a:ln>
                <a:solidFill>
                  <a:srgbClr val="000080"/>
                </a:solidFill>
                <a:prstDash val="solid"/>
              </a:ln>
            </c:spPr>
          </c:marker>
          <c:val>
            <c:numRef>
              <c:f>Cash!$F$118:$Q$118</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1366-4ABC-9CBD-C6F7FB425770}"/>
            </c:ext>
          </c:extLst>
        </c:ser>
        <c:ser>
          <c:idx val="1"/>
          <c:order val="1"/>
          <c:tx>
            <c:v>Business + grants</c:v>
          </c:tx>
          <c:spPr>
            <a:ln w="12700">
              <a:solidFill>
                <a:srgbClr val="FF00FF"/>
              </a:solidFill>
              <a:prstDash val="solid"/>
            </a:ln>
          </c:spPr>
          <c:marker>
            <c:symbol val="square"/>
            <c:size val="5"/>
            <c:spPr>
              <a:solidFill>
                <a:srgbClr val="FF00FF"/>
              </a:solidFill>
              <a:ln>
                <a:solidFill>
                  <a:srgbClr val="FF00FF"/>
                </a:solidFill>
                <a:prstDash val="solid"/>
              </a:ln>
            </c:spPr>
          </c:marker>
          <c:val>
            <c:numRef>
              <c:f>Cash!$F$119:$Q$119</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1366-4ABC-9CBD-C6F7FB425770}"/>
            </c:ext>
          </c:extLst>
        </c:ser>
        <c:ser>
          <c:idx val="2"/>
          <c:order val="2"/>
          <c:tx>
            <c:v>Operating result + grants + loans</c:v>
          </c:tx>
          <c:spPr>
            <a:ln w="12700">
              <a:solidFill>
                <a:srgbClr val="FFFF00"/>
              </a:solidFill>
              <a:prstDash val="solid"/>
            </a:ln>
          </c:spPr>
          <c:marker>
            <c:symbol val="triangle"/>
            <c:size val="5"/>
            <c:spPr>
              <a:solidFill>
                <a:srgbClr val="FFFF00"/>
              </a:solidFill>
              <a:ln>
                <a:solidFill>
                  <a:srgbClr val="FFFF00"/>
                </a:solidFill>
                <a:prstDash val="solid"/>
              </a:ln>
            </c:spPr>
          </c:marker>
          <c:val>
            <c:numRef>
              <c:f>Cash!$F$120:$Q$120</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1366-4ABC-9CBD-C6F7FB425770}"/>
            </c:ext>
          </c:extLst>
        </c:ser>
        <c:ser>
          <c:idx val="3"/>
          <c:order val="3"/>
          <c:tx>
            <c:v>Operating result + grants + loans + capital investments</c:v>
          </c:tx>
          <c:spPr>
            <a:ln w="12700">
              <a:solidFill>
                <a:srgbClr val="00FFFF"/>
              </a:solidFill>
              <a:prstDash val="solid"/>
            </a:ln>
          </c:spPr>
          <c:marker>
            <c:symbol val="x"/>
            <c:size val="5"/>
            <c:spPr>
              <a:noFill/>
              <a:ln>
                <a:solidFill>
                  <a:srgbClr val="00FFFF"/>
                </a:solidFill>
                <a:prstDash val="solid"/>
              </a:ln>
            </c:spPr>
          </c:marker>
          <c:val>
            <c:numRef>
              <c:f>Cash!$F$121:$Q$121</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3-1366-4ABC-9CBD-C6F7FB425770}"/>
            </c:ext>
          </c:extLst>
        </c:ser>
        <c:dLbls>
          <c:showLegendKey val="0"/>
          <c:showVal val="0"/>
          <c:showCatName val="0"/>
          <c:showSerName val="0"/>
          <c:showPercent val="0"/>
          <c:showBubbleSize val="0"/>
        </c:dLbls>
        <c:marker val="1"/>
        <c:smooth val="0"/>
        <c:axId val="559527007"/>
        <c:axId val="1"/>
      </c:lineChart>
      <c:catAx>
        <c:axId val="559527007"/>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925" b="0" i="0" u="none" strike="noStrike" baseline="0">
                <a:solidFill>
                  <a:srgbClr val="000000"/>
                </a:solidFill>
                <a:latin typeface="Arial Narrow"/>
                <a:ea typeface="Arial Narrow"/>
                <a:cs typeface="Arial Narrow"/>
              </a:defRPr>
            </a:pPr>
            <a:endParaRPr lang="en-US"/>
          </a:p>
        </c:txPr>
        <c:crossAx val="1"/>
        <c:crosses val="autoZero"/>
        <c:auto val="1"/>
        <c:lblAlgn val="ctr"/>
        <c:lblOffset val="100"/>
        <c:tickLblSkip val="1"/>
        <c:tickMarkSkip val="1"/>
        <c:noMultiLvlLbl val="0"/>
      </c:catAx>
      <c:valAx>
        <c:axId val="1"/>
        <c:scaling>
          <c:orientation val="minMax"/>
        </c:scaling>
        <c:delete val="0"/>
        <c:axPos val="l"/>
        <c:majorGridlines>
          <c:spPr>
            <a:ln w="3175">
              <a:solidFill>
                <a:srgbClr val="000000"/>
              </a:solidFill>
              <a:prstDash val="solid"/>
            </a:ln>
          </c:spPr>
        </c:majorGridlines>
        <c:numFmt formatCode="#,##0.00" sourceLinked="1"/>
        <c:majorTickMark val="out"/>
        <c:minorTickMark val="none"/>
        <c:tickLblPos val="nextTo"/>
        <c:spPr>
          <a:ln w="3175">
            <a:solidFill>
              <a:srgbClr val="000000"/>
            </a:solidFill>
            <a:prstDash val="solid"/>
          </a:ln>
        </c:spPr>
        <c:txPr>
          <a:bodyPr rot="0" vert="horz"/>
          <a:lstStyle/>
          <a:p>
            <a:pPr>
              <a:defRPr sz="925" b="0" i="0" u="none" strike="noStrike" baseline="0">
                <a:solidFill>
                  <a:srgbClr val="000000"/>
                </a:solidFill>
                <a:latin typeface="Arial Narrow"/>
                <a:ea typeface="Arial Narrow"/>
                <a:cs typeface="Arial Narrow"/>
              </a:defRPr>
            </a:pPr>
            <a:endParaRPr lang="en-US"/>
          </a:p>
        </c:txPr>
        <c:crossAx val="559527007"/>
        <c:crosses val="autoZero"/>
        <c:crossBetween val="between"/>
      </c:valAx>
      <c:spPr>
        <a:solidFill>
          <a:srgbClr val="FFFFFF"/>
        </a:solidFill>
        <a:ln w="12700">
          <a:solidFill>
            <a:srgbClr val="808080"/>
          </a:solidFill>
          <a:prstDash val="solid"/>
        </a:ln>
      </c:spPr>
    </c:plotArea>
    <c:legend>
      <c:legendPos val="r"/>
      <c:layout>
        <c:manualLayout>
          <c:xMode val="edge"/>
          <c:yMode val="edge"/>
          <c:x val="0.70956525722242836"/>
          <c:y val="0.31976748669128224"/>
          <c:w val="0.27304356588934231"/>
          <c:h val="0.23546510076070998"/>
        </c:manualLayout>
      </c:layout>
      <c:overlay val="0"/>
      <c:spPr>
        <a:solidFill>
          <a:srgbClr val="FFFFFF"/>
        </a:solidFill>
        <a:ln w="3175">
          <a:solidFill>
            <a:srgbClr val="000000"/>
          </a:solidFill>
          <a:prstDash val="solid"/>
        </a:ln>
      </c:spPr>
      <c:txPr>
        <a:bodyPr/>
        <a:lstStyle/>
        <a:p>
          <a:pPr>
            <a:defRPr sz="675" b="0" i="0" u="none" strike="noStrike" baseline="0">
              <a:solidFill>
                <a:srgbClr val="000000"/>
              </a:solidFill>
              <a:latin typeface="Arial Narrow"/>
              <a:ea typeface="Arial Narrow"/>
              <a:cs typeface="Arial Narrow"/>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Narrow"/>
          <a:ea typeface="Arial Narrow"/>
          <a:cs typeface="Arial Narrow"/>
        </a:defRPr>
      </a:pPr>
      <a:endParaRPr lang="en-US"/>
    </a:p>
  </c:txPr>
  <c:printSettings>
    <c:headerFooter alignWithMargins="0"/>
    <c:pageMargins b="1" l="0.75" r="0.75" t="1" header="0.4921259845" footer="0.492125984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autoTitleDeleted val="0"/>
    <c:plotArea>
      <c:layout>
        <c:manualLayout>
          <c:layoutTarget val="inner"/>
          <c:xMode val="edge"/>
          <c:yMode val="edge"/>
          <c:x val="0.12947189097103917"/>
          <c:y val="7.2254437226840829E-2"/>
          <c:w val="0.5706984667802385"/>
          <c:h val="0.71965419477933468"/>
        </c:manualLayout>
      </c:layout>
      <c:lineChart>
        <c:grouping val="standard"/>
        <c:varyColors val="0"/>
        <c:ser>
          <c:idx val="0"/>
          <c:order val="0"/>
          <c:tx>
            <c:v>Business</c:v>
          </c:tx>
          <c:spPr>
            <a:ln w="12700">
              <a:solidFill>
                <a:srgbClr val="000080"/>
              </a:solidFill>
              <a:prstDash val="solid"/>
            </a:ln>
          </c:spPr>
          <c:marker>
            <c:symbol val="diamond"/>
            <c:size val="5"/>
            <c:spPr>
              <a:solidFill>
                <a:srgbClr val="000080"/>
              </a:solidFill>
              <a:ln>
                <a:solidFill>
                  <a:srgbClr val="000080"/>
                </a:solidFill>
                <a:prstDash val="solid"/>
              </a:ln>
            </c:spPr>
          </c:marker>
          <c:val>
            <c:numRef>
              <c:f>Cash!$F$107:$Q$107</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92BC-4657-8014-180DCF123E6D}"/>
            </c:ext>
          </c:extLst>
        </c:ser>
        <c:ser>
          <c:idx val="1"/>
          <c:order val="1"/>
          <c:tx>
            <c:v>Business + grants</c:v>
          </c:tx>
          <c:spPr>
            <a:ln w="12700">
              <a:solidFill>
                <a:srgbClr val="FF00FF"/>
              </a:solidFill>
              <a:prstDash val="solid"/>
            </a:ln>
          </c:spPr>
          <c:marker>
            <c:symbol val="square"/>
            <c:size val="5"/>
            <c:spPr>
              <a:solidFill>
                <a:srgbClr val="FF00FF"/>
              </a:solidFill>
              <a:ln>
                <a:solidFill>
                  <a:srgbClr val="FF00FF"/>
                </a:solidFill>
                <a:prstDash val="solid"/>
              </a:ln>
            </c:spPr>
          </c:marker>
          <c:val>
            <c:numRef>
              <c:f>Cash!$F$111:$Q$111</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92BC-4657-8014-180DCF123E6D}"/>
            </c:ext>
          </c:extLst>
        </c:ser>
        <c:ser>
          <c:idx val="2"/>
          <c:order val="2"/>
          <c:tx>
            <c:v>Operating result + grants + loans</c:v>
          </c:tx>
          <c:spPr>
            <a:ln w="12700">
              <a:solidFill>
                <a:srgbClr val="FFFF00"/>
              </a:solidFill>
              <a:prstDash val="solid"/>
            </a:ln>
          </c:spPr>
          <c:marker>
            <c:symbol val="triangle"/>
            <c:size val="5"/>
            <c:spPr>
              <a:solidFill>
                <a:srgbClr val="FFFF00"/>
              </a:solidFill>
              <a:ln>
                <a:solidFill>
                  <a:srgbClr val="FFFF00"/>
                </a:solidFill>
                <a:prstDash val="solid"/>
              </a:ln>
            </c:spPr>
          </c:marker>
          <c:val>
            <c:numRef>
              <c:f>Cash!$F$115:$Q$115</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92BC-4657-8014-180DCF123E6D}"/>
            </c:ext>
          </c:extLst>
        </c:ser>
        <c:ser>
          <c:idx val="3"/>
          <c:order val="3"/>
          <c:tx>
            <c:v>Operating result + grants + loans + capital investments</c:v>
          </c:tx>
          <c:spPr>
            <a:ln w="12700">
              <a:solidFill>
                <a:srgbClr val="00FFFF"/>
              </a:solidFill>
              <a:prstDash val="solid"/>
            </a:ln>
          </c:spPr>
          <c:marker>
            <c:symbol val="x"/>
            <c:size val="5"/>
            <c:spPr>
              <a:noFill/>
              <a:ln>
                <a:solidFill>
                  <a:srgbClr val="00FFFF"/>
                </a:solidFill>
                <a:prstDash val="solid"/>
              </a:ln>
            </c:spPr>
          </c:marker>
          <c:val>
            <c:numRef>
              <c:f>Cash!$F$89:$Q$89</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3-92BC-4657-8014-180DCF123E6D}"/>
            </c:ext>
          </c:extLst>
        </c:ser>
        <c:ser>
          <c:idx val="4"/>
          <c:order val="4"/>
          <c:tx>
            <c:v>Sales</c:v>
          </c:tx>
          <c:spPr>
            <a:ln w="12700">
              <a:solidFill>
                <a:srgbClr val="800080"/>
              </a:solidFill>
              <a:prstDash val="solid"/>
            </a:ln>
          </c:spPr>
          <c:marker>
            <c:symbol val="star"/>
            <c:size val="5"/>
            <c:spPr>
              <a:noFill/>
              <a:ln>
                <a:solidFill>
                  <a:srgbClr val="800080"/>
                </a:solidFill>
                <a:prstDash val="solid"/>
              </a:ln>
            </c:spPr>
          </c:marker>
          <c:val>
            <c:numRef>
              <c:f>Cash!$F$8:$Q$8</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4-92BC-4657-8014-180DCF123E6D}"/>
            </c:ext>
          </c:extLst>
        </c:ser>
        <c:dLbls>
          <c:showLegendKey val="0"/>
          <c:showVal val="0"/>
          <c:showCatName val="0"/>
          <c:showSerName val="0"/>
          <c:showPercent val="0"/>
          <c:showBubbleSize val="0"/>
        </c:dLbls>
        <c:marker val="1"/>
        <c:smooth val="0"/>
        <c:axId val="560397199"/>
        <c:axId val="1"/>
      </c:lineChart>
      <c:catAx>
        <c:axId val="560397199"/>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Narrow"/>
                <a:ea typeface="Arial Narrow"/>
                <a:cs typeface="Arial Narrow"/>
              </a:defRPr>
            </a:pPr>
            <a:endParaRPr lang="en-US"/>
          </a:p>
        </c:txPr>
        <c:crossAx val="1"/>
        <c:crosses val="autoZero"/>
        <c:auto val="1"/>
        <c:lblAlgn val="ctr"/>
        <c:lblOffset val="100"/>
        <c:tickLblSkip val="1"/>
        <c:tickMarkSkip val="1"/>
        <c:noMultiLvlLbl val="0"/>
      </c:catAx>
      <c:valAx>
        <c:axId val="1"/>
        <c:scaling>
          <c:orientation val="minMax"/>
        </c:scaling>
        <c:delete val="0"/>
        <c:axPos val="l"/>
        <c:majorGridlines>
          <c:spPr>
            <a:ln w="3175">
              <a:solidFill>
                <a:srgbClr val="000000"/>
              </a:solidFill>
              <a:prstDash val="solid"/>
            </a:ln>
          </c:spPr>
        </c:majorGridlines>
        <c:numFmt formatCode="#,##0.00"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Narrow"/>
                <a:ea typeface="Arial Narrow"/>
                <a:cs typeface="Arial Narrow"/>
              </a:defRPr>
            </a:pPr>
            <a:endParaRPr lang="en-US"/>
          </a:p>
        </c:txPr>
        <c:crossAx val="560397199"/>
        <c:crosses val="autoZero"/>
        <c:crossBetween val="between"/>
      </c:valAx>
      <c:spPr>
        <a:solidFill>
          <a:srgbClr val="FFFFFF"/>
        </a:solidFill>
        <a:ln w="12700">
          <a:solidFill>
            <a:srgbClr val="808080"/>
          </a:solidFill>
          <a:prstDash val="solid"/>
        </a:ln>
      </c:spPr>
    </c:plotArea>
    <c:legend>
      <c:legendPos val="r"/>
      <c:layout>
        <c:manualLayout>
          <c:xMode val="edge"/>
          <c:yMode val="edge"/>
          <c:x val="0.71720609282813996"/>
          <c:y val="0.29190775310389572"/>
          <c:w val="0.26746169549319154"/>
          <c:h val="0.29190775310389572"/>
        </c:manualLayout>
      </c:layout>
      <c:overlay val="0"/>
      <c:spPr>
        <a:solidFill>
          <a:srgbClr val="FFFFFF"/>
        </a:solidFill>
        <a:ln w="3175">
          <a:solidFill>
            <a:srgbClr val="000000"/>
          </a:solidFill>
          <a:prstDash val="solid"/>
        </a:ln>
      </c:spPr>
      <c:txPr>
        <a:bodyPr/>
        <a:lstStyle/>
        <a:p>
          <a:pPr>
            <a:defRPr sz="675" b="0" i="0" u="none" strike="noStrike" baseline="0">
              <a:solidFill>
                <a:srgbClr val="000000"/>
              </a:solidFill>
              <a:latin typeface="Arial Narrow"/>
              <a:ea typeface="Arial Narrow"/>
              <a:cs typeface="Arial Narrow"/>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Narrow"/>
          <a:ea typeface="Arial Narrow"/>
          <a:cs typeface="Arial Narrow"/>
        </a:defRPr>
      </a:pPr>
      <a:endParaRPr lang="en-US"/>
    </a:p>
  </c:txPr>
  <c:printSettings>
    <c:headerFooter alignWithMargins="0"/>
    <c:pageMargins b="1" l="0.75" r="0.75" t="1" header="0.4921259845" footer="0.4921259845"/>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layout>
        <c:manualLayout>
          <c:xMode val="edge"/>
          <c:yMode val="edge"/>
          <c:x val="0.43033581864213877"/>
          <c:y val="3.4582147819757825E-2"/>
        </c:manualLayout>
      </c:layout>
      <c:overlay val="0"/>
      <c:spPr>
        <a:noFill/>
        <a:ln w="25400">
          <a:noFill/>
        </a:ln>
      </c:spPr>
      <c:txPr>
        <a:bodyPr/>
        <a:lstStyle/>
        <a:p>
          <a:pPr>
            <a:defRPr sz="1000" b="0" i="0" u="none" strike="noStrike" baseline="0">
              <a:solidFill>
                <a:srgbClr val="000000"/>
              </a:solidFill>
              <a:latin typeface="Arial Narrow"/>
              <a:ea typeface="Arial Narrow"/>
              <a:cs typeface="Arial Narrow"/>
            </a:defRPr>
          </a:pPr>
          <a:endParaRPr lang="en-US"/>
        </a:p>
      </c:txPr>
    </c:title>
    <c:autoTitleDeleted val="0"/>
    <c:plotArea>
      <c:layout>
        <c:manualLayout>
          <c:layoutTarget val="inner"/>
          <c:xMode val="edge"/>
          <c:yMode val="edge"/>
          <c:x val="8.4656230462257606E-2"/>
          <c:y val="0.26224783861671469"/>
          <c:w val="0.66843148635824234"/>
          <c:h val="0.54466858789625361"/>
        </c:manualLayout>
      </c:layout>
      <c:lineChart>
        <c:grouping val="standard"/>
        <c:varyColors val="0"/>
        <c:ser>
          <c:idx val="0"/>
          <c:order val="0"/>
          <c:tx>
            <c:v>Accounting result</c:v>
          </c:tx>
          <c:spPr>
            <a:ln w="12700">
              <a:solidFill>
                <a:srgbClr val="000080"/>
              </a:solidFill>
              <a:prstDash val="solid"/>
            </a:ln>
          </c:spPr>
          <c:marker>
            <c:symbol val="diamond"/>
            <c:size val="5"/>
            <c:spPr>
              <a:solidFill>
                <a:srgbClr val="000080"/>
              </a:solidFill>
              <a:ln>
                <a:solidFill>
                  <a:srgbClr val="000080"/>
                </a:solidFill>
                <a:prstDash val="solid"/>
              </a:ln>
            </c:spPr>
          </c:marker>
          <c:val>
            <c:numRef>
              <c:f>Cash!$F$97:$Q$97</c:f>
              <c:numCache>
                <c:formatCode>#,##0.00</c:formatCode>
                <c:ptCount val="12"/>
              </c:numCache>
            </c:numRef>
          </c:val>
          <c:smooth val="0"/>
          <c:extLst>
            <c:ext xmlns:c16="http://schemas.microsoft.com/office/drawing/2014/chart" uri="{C3380CC4-5D6E-409C-BE32-E72D297353CC}">
              <c16:uniqueId val="{00000000-2F45-49EA-AB55-243426B62157}"/>
            </c:ext>
          </c:extLst>
        </c:ser>
        <c:dLbls>
          <c:showLegendKey val="0"/>
          <c:showVal val="0"/>
          <c:showCatName val="0"/>
          <c:showSerName val="0"/>
          <c:showPercent val="0"/>
          <c:showBubbleSize val="0"/>
        </c:dLbls>
        <c:marker val="1"/>
        <c:smooth val="0"/>
        <c:axId val="560390959"/>
        <c:axId val="1"/>
      </c:lineChart>
      <c:catAx>
        <c:axId val="560390959"/>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Narrow"/>
                <a:ea typeface="Arial Narrow"/>
                <a:cs typeface="Arial Narrow"/>
              </a:defRPr>
            </a:pPr>
            <a:endParaRPr lang="en-US"/>
          </a:p>
        </c:txPr>
        <c:crossAx val="1"/>
        <c:crosses val="autoZero"/>
        <c:auto val="1"/>
        <c:lblAlgn val="ctr"/>
        <c:lblOffset val="100"/>
        <c:tickLblSkip val="1"/>
        <c:tickMarkSkip val="1"/>
        <c:noMultiLvlLbl val="0"/>
      </c:catAx>
      <c:valAx>
        <c:axId val="1"/>
        <c:scaling>
          <c:orientation val="minMax"/>
        </c:scaling>
        <c:delete val="0"/>
        <c:axPos val="l"/>
        <c:majorGridlines>
          <c:spPr>
            <a:ln w="3175">
              <a:solidFill>
                <a:srgbClr val="000000"/>
              </a:solidFill>
              <a:prstDash val="solid"/>
            </a:ln>
          </c:spPr>
        </c:majorGridlines>
        <c:numFmt formatCode="#,##0.00"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Narrow"/>
                <a:ea typeface="Arial Narrow"/>
                <a:cs typeface="Arial Narrow"/>
              </a:defRPr>
            </a:pPr>
            <a:endParaRPr lang="en-US"/>
          </a:p>
        </c:txPr>
        <c:crossAx val="560390959"/>
        <c:crosses val="autoZero"/>
        <c:crossBetween val="between"/>
      </c:valAx>
      <c:spPr>
        <a:solidFill>
          <a:srgbClr val="FFFFFF"/>
        </a:solidFill>
        <a:ln w="12700">
          <a:solidFill>
            <a:srgbClr val="808080"/>
          </a:solidFill>
          <a:prstDash val="solid"/>
        </a:ln>
      </c:spPr>
    </c:plotArea>
    <c:legend>
      <c:legendPos val="r"/>
      <c:layout>
        <c:manualLayout>
          <c:xMode val="edge"/>
          <c:yMode val="edge"/>
          <c:x val="0.77777901656098303"/>
          <c:y val="0.50144084930560151"/>
          <c:w val="0.20458597542563817"/>
          <c:h val="6.3400604336222632E-2"/>
        </c:manualLayout>
      </c:layout>
      <c:overlay val="0"/>
      <c:spPr>
        <a:solidFill>
          <a:srgbClr val="FFFFFF"/>
        </a:solidFill>
        <a:ln w="3175">
          <a:solidFill>
            <a:srgbClr val="000000"/>
          </a:solidFill>
          <a:prstDash val="solid"/>
        </a:ln>
      </c:spPr>
      <c:txPr>
        <a:bodyPr/>
        <a:lstStyle/>
        <a:p>
          <a:pPr>
            <a:defRPr sz="820" b="0" i="0" u="none" strike="noStrike" baseline="0">
              <a:solidFill>
                <a:srgbClr val="000000"/>
              </a:solidFill>
              <a:latin typeface="Arial Narrow"/>
              <a:ea typeface="Arial Narrow"/>
              <a:cs typeface="Arial Narrow"/>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Narrow"/>
          <a:ea typeface="Arial Narrow"/>
          <a:cs typeface="Arial Narrow"/>
        </a:defRPr>
      </a:pPr>
      <a:endParaRPr lang="en-US"/>
    </a:p>
  </c:txPr>
  <c:printSettings>
    <c:headerFooter alignWithMargins="0"/>
    <c:pageMargins b="1" l="0.75" r="0.75" t="1" header="0.4921259845" footer="0.4921259845"/>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autoTitleDeleted val="0"/>
    <c:plotArea>
      <c:layout>
        <c:manualLayout>
          <c:layoutTarget val="inner"/>
          <c:xMode val="edge"/>
          <c:yMode val="edge"/>
          <c:x val="0.13157917279874726"/>
          <c:y val="0.16331658291457288"/>
          <c:w val="0.6456151411991865"/>
          <c:h val="0.65829145728643212"/>
        </c:manualLayout>
      </c:layout>
      <c:lineChart>
        <c:grouping val="standard"/>
        <c:varyColors val="0"/>
        <c:ser>
          <c:idx val="0"/>
          <c:order val="0"/>
          <c:tx>
            <c:v>Cash</c:v>
          </c:tx>
          <c:spPr>
            <a:ln w="12700">
              <a:solidFill>
                <a:srgbClr val="000080"/>
              </a:solidFill>
              <a:prstDash val="solid"/>
            </a:ln>
          </c:spPr>
          <c:marker>
            <c:symbol val="diamond"/>
            <c:size val="5"/>
            <c:spPr>
              <a:solidFill>
                <a:srgbClr val="000080"/>
              </a:solidFill>
              <a:ln>
                <a:solidFill>
                  <a:srgbClr val="000080"/>
                </a:solidFill>
                <a:prstDash val="solid"/>
              </a:ln>
            </c:spPr>
          </c:marker>
          <c:val>
            <c:numRef>
              <c:f>Cash!$F$89:$Q$89</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EAF3-4869-ADC2-53F8BFF21935}"/>
            </c:ext>
          </c:extLst>
        </c:ser>
        <c:ser>
          <c:idx val="1"/>
          <c:order val="1"/>
          <c:tx>
            <c:v>Objective</c:v>
          </c:tx>
          <c:spPr>
            <a:ln w="12700">
              <a:solidFill>
                <a:srgbClr val="FF00FF"/>
              </a:solidFill>
              <a:prstDash val="solid"/>
            </a:ln>
          </c:spPr>
          <c:marker>
            <c:symbol val="square"/>
            <c:size val="5"/>
            <c:spPr>
              <a:solidFill>
                <a:srgbClr val="FF00FF"/>
              </a:solidFill>
              <a:ln>
                <a:solidFill>
                  <a:srgbClr val="FF00FF"/>
                </a:solidFill>
                <a:prstDash val="solid"/>
              </a:ln>
            </c:spPr>
          </c:marker>
          <c:val>
            <c:numRef>
              <c:f>Cash!$F$98:$Q$98</c:f>
              <c:numCache>
                <c:formatCode>#,##0.00</c:formatCode>
                <c:ptCount val="12"/>
              </c:numCache>
            </c:numRef>
          </c:val>
          <c:smooth val="0"/>
          <c:extLst>
            <c:ext xmlns:c16="http://schemas.microsoft.com/office/drawing/2014/chart" uri="{C3380CC4-5D6E-409C-BE32-E72D297353CC}">
              <c16:uniqueId val="{00000001-EAF3-4869-ADC2-53F8BFF21935}"/>
            </c:ext>
          </c:extLst>
        </c:ser>
        <c:dLbls>
          <c:showLegendKey val="0"/>
          <c:showVal val="0"/>
          <c:showCatName val="0"/>
          <c:showSerName val="0"/>
          <c:showPercent val="0"/>
          <c:showBubbleSize val="0"/>
        </c:dLbls>
        <c:marker val="1"/>
        <c:smooth val="0"/>
        <c:axId val="560393039"/>
        <c:axId val="1"/>
      </c:lineChart>
      <c:catAx>
        <c:axId val="560393039"/>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50" b="0" i="0" u="none" strike="noStrike" baseline="0">
                <a:solidFill>
                  <a:srgbClr val="000000"/>
                </a:solidFill>
                <a:latin typeface="Arial Narrow"/>
                <a:ea typeface="Arial Narrow"/>
                <a:cs typeface="Arial Narrow"/>
              </a:defRPr>
            </a:pPr>
            <a:endParaRPr lang="en-US"/>
          </a:p>
        </c:txPr>
        <c:crossAx val="1"/>
        <c:crosses val="autoZero"/>
        <c:auto val="1"/>
        <c:lblAlgn val="ctr"/>
        <c:lblOffset val="100"/>
        <c:tickLblSkip val="1"/>
        <c:tickMarkSkip val="1"/>
        <c:noMultiLvlLbl val="0"/>
      </c:catAx>
      <c:valAx>
        <c:axId val="1"/>
        <c:scaling>
          <c:orientation val="minMax"/>
        </c:scaling>
        <c:delete val="0"/>
        <c:axPos val="l"/>
        <c:majorGridlines>
          <c:spPr>
            <a:ln w="3175">
              <a:solidFill>
                <a:srgbClr val="000000"/>
              </a:solidFill>
              <a:prstDash val="solid"/>
            </a:ln>
          </c:spPr>
        </c:majorGridlines>
        <c:numFmt formatCode="#,##0.00" sourceLinked="1"/>
        <c:majorTickMark val="out"/>
        <c:minorTickMark val="none"/>
        <c:tickLblPos val="nextTo"/>
        <c:spPr>
          <a:ln w="3175">
            <a:solidFill>
              <a:srgbClr val="000000"/>
            </a:solidFill>
            <a:prstDash val="solid"/>
          </a:ln>
        </c:spPr>
        <c:txPr>
          <a:bodyPr rot="0" vert="horz"/>
          <a:lstStyle/>
          <a:p>
            <a:pPr>
              <a:defRPr sz="1050" b="0" i="0" u="none" strike="noStrike" baseline="0">
                <a:solidFill>
                  <a:srgbClr val="000000"/>
                </a:solidFill>
                <a:latin typeface="Arial Narrow"/>
                <a:ea typeface="Arial Narrow"/>
                <a:cs typeface="Arial Narrow"/>
              </a:defRPr>
            </a:pPr>
            <a:endParaRPr lang="en-US"/>
          </a:p>
        </c:txPr>
        <c:crossAx val="560393039"/>
        <c:crosses val="autoZero"/>
        <c:crossBetween val="between"/>
      </c:valAx>
      <c:spPr>
        <a:solidFill>
          <a:srgbClr val="FFFFFF"/>
        </a:solidFill>
        <a:ln w="12700">
          <a:solidFill>
            <a:srgbClr val="808080"/>
          </a:solidFill>
          <a:prstDash val="solid"/>
        </a:ln>
      </c:spPr>
    </c:plotArea>
    <c:legend>
      <c:legendPos val="r"/>
      <c:layout>
        <c:manualLayout>
          <c:xMode val="edge"/>
          <c:yMode val="edge"/>
          <c:x val="0.80175575764297069"/>
          <c:y val="0.44221115742885081"/>
          <c:w val="0.18245647111012531"/>
          <c:h val="0.10804024496937886"/>
        </c:manualLayout>
      </c:layout>
      <c:overlay val="0"/>
      <c:spPr>
        <a:solidFill>
          <a:srgbClr val="FFFFFF"/>
        </a:solidFill>
        <a:ln w="3175">
          <a:solidFill>
            <a:srgbClr val="000000"/>
          </a:solidFill>
          <a:prstDash val="solid"/>
        </a:ln>
      </c:spPr>
      <c:txPr>
        <a:bodyPr/>
        <a:lstStyle/>
        <a:p>
          <a:pPr>
            <a:defRPr sz="820" b="0" i="0" u="none" strike="noStrike" baseline="0">
              <a:solidFill>
                <a:srgbClr val="000000"/>
              </a:solidFill>
              <a:latin typeface="Arial Narrow"/>
              <a:ea typeface="Arial Narrow"/>
              <a:cs typeface="Arial Narrow"/>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50" b="0" i="0" u="none" strike="noStrike" baseline="0">
          <a:solidFill>
            <a:srgbClr val="000000"/>
          </a:solidFill>
          <a:latin typeface="Arial Narrow"/>
          <a:ea typeface="Arial Narrow"/>
          <a:cs typeface="Arial Narrow"/>
        </a:defRPr>
      </a:pPr>
      <a:endParaRPr lang="en-US"/>
    </a:p>
  </c:txPr>
  <c:printSettings>
    <c:headerFooter alignWithMargins="0"/>
    <c:pageMargins b="1" l="0.75" r="0.75" t="1" header="0.4921259845" footer="0.4921259845"/>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layout>
        <c:manualLayout>
          <c:xMode val="edge"/>
          <c:yMode val="edge"/>
          <c:x val="0.44482206334088986"/>
          <c:y val="3.5190643904554668E-2"/>
        </c:manualLayout>
      </c:layout>
      <c:overlay val="0"/>
      <c:spPr>
        <a:noFill/>
        <a:ln w="25400">
          <a:noFill/>
        </a:ln>
      </c:spPr>
      <c:txPr>
        <a:bodyPr/>
        <a:lstStyle/>
        <a:p>
          <a:pPr>
            <a:defRPr sz="1000" b="0" i="0" u="none" strike="noStrike" baseline="0">
              <a:solidFill>
                <a:srgbClr val="000000"/>
              </a:solidFill>
              <a:latin typeface="Arial Narrow"/>
              <a:ea typeface="Arial Narrow"/>
              <a:cs typeface="Arial Narrow"/>
            </a:defRPr>
          </a:pPr>
          <a:endParaRPr lang="en-US"/>
        </a:p>
      </c:txPr>
    </c:title>
    <c:autoTitleDeleted val="0"/>
    <c:plotArea>
      <c:layout>
        <c:manualLayout>
          <c:layoutTarget val="inner"/>
          <c:xMode val="edge"/>
          <c:yMode val="edge"/>
          <c:x val="8.1494125283622001E-2"/>
          <c:y val="0.26392961876832843"/>
          <c:w val="0.706282419124724"/>
          <c:h val="0.54252199413489732"/>
        </c:manualLayout>
      </c:layout>
      <c:lineChart>
        <c:grouping val="standard"/>
        <c:varyColors val="0"/>
        <c:ser>
          <c:idx val="0"/>
          <c:order val="0"/>
          <c:tx>
            <c:v>Own capital</c:v>
          </c:tx>
          <c:spPr>
            <a:ln w="12700">
              <a:solidFill>
                <a:srgbClr val="000080"/>
              </a:solidFill>
              <a:prstDash val="solid"/>
            </a:ln>
          </c:spPr>
          <c:marker>
            <c:symbol val="diamond"/>
            <c:size val="5"/>
            <c:spPr>
              <a:solidFill>
                <a:srgbClr val="000080"/>
              </a:solidFill>
              <a:ln>
                <a:solidFill>
                  <a:srgbClr val="000080"/>
                </a:solidFill>
                <a:prstDash val="solid"/>
              </a:ln>
            </c:spPr>
          </c:marker>
          <c:val>
            <c:numRef>
              <c:f>Cash!$F$95:$Q$95</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7A6C-41D1-A56A-3CB5BF685F41}"/>
            </c:ext>
          </c:extLst>
        </c:ser>
        <c:dLbls>
          <c:showLegendKey val="0"/>
          <c:showVal val="0"/>
          <c:showCatName val="0"/>
          <c:showSerName val="0"/>
          <c:showPercent val="0"/>
          <c:showBubbleSize val="0"/>
        </c:dLbls>
        <c:marker val="1"/>
        <c:smooth val="0"/>
        <c:axId val="560396367"/>
        <c:axId val="1"/>
      </c:lineChart>
      <c:catAx>
        <c:axId val="560396367"/>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Narrow"/>
                <a:ea typeface="Arial Narrow"/>
                <a:cs typeface="Arial Narrow"/>
              </a:defRPr>
            </a:pPr>
            <a:endParaRPr lang="en-US"/>
          </a:p>
        </c:txPr>
        <c:crossAx val="1"/>
        <c:crosses val="autoZero"/>
        <c:auto val="1"/>
        <c:lblAlgn val="ctr"/>
        <c:lblOffset val="100"/>
        <c:tickLblSkip val="1"/>
        <c:tickMarkSkip val="1"/>
        <c:noMultiLvlLbl val="0"/>
      </c:catAx>
      <c:valAx>
        <c:axId val="1"/>
        <c:scaling>
          <c:orientation val="minMax"/>
        </c:scaling>
        <c:delete val="0"/>
        <c:axPos val="l"/>
        <c:majorGridlines>
          <c:spPr>
            <a:ln w="3175">
              <a:solidFill>
                <a:srgbClr val="000000"/>
              </a:solidFill>
              <a:prstDash val="solid"/>
            </a:ln>
          </c:spPr>
        </c:majorGridlines>
        <c:numFmt formatCode="#,##0.00"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Narrow"/>
                <a:ea typeface="Arial Narrow"/>
                <a:cs typeface="Arial Narrow"/>
              </a:defRPr>
            </a:pPr>
            <a:endParaRPr lang="en-US"/>
          </a:p>
        </c:txPr>
        <c:crossAx val="560396367"/>
        <c:crosses val="autoZero"/>
        <c:crossBetween val="between"/>
      </c:valAx>
      <c:spPr>
        <a:solidFill>
          <a:srgbClr val="FFFFFF"/>
        </a:solidFill>
        <a:ln w="12700">
          <a:solidFill>
            <a:srgbClr val="808080"/>
          </a:solidFill>
          <a:prstDash val="solid"/>
        </a:ln>
      </c:spPr>
    </c:plotArea>
    <c:legend>
      <c:legendPos val="r"/>
      <c:layout>
        <c:manualLayout>
          <c:xMode val="edge"/>
          <c:yMode val="edge"/>
          <c:x val="0.80984784057018433"/>
          <c:y val="0.50146637653199333"/>
          <c:w val="0.17317504817860285"/>
          <c:h val="6.4516080789046693E-2"/>
        </c:manualLayout>
      </c:layout>
      <c:overlay val="0"/>
      <c:spPr>
        <a:solidFill>
          <a:srgbClr val="FFFFFF"/>
        </a:solidFill>
        <a:ln w="3175">
          <a:solidFill>
            <a:srgbClr val="000000"/>
          </a:solidFill>
          <a:prstDash val="solid"/>
        </a:ln>
      </c:spPr>
      <c:txPr>
        <a:bodyPr/>
        <a:lstStyle/>
        <a:p>
          <a:pPr>
            <a:defRPr sz="820" b="0" i="0" u="none" strike="noStrike" baseline="0">
              <a:solidFill>
                <a:srgbClr val="000000"/>
              </a:solidFill>
              <a:latin typeface="Arial Narrow"/>
              <a:ea typeface="Arial Narrow"/>
              <a:cs typeface="Arial Narrow"/>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Narrow"/>
          <a:ea typeface="Arial Narrow"/>
          <a:cs typeface="Arial Narrow"/>
        </a:defRPr>
      </a:pPr>
      <a:endParaRPr lang="en-US"/>
    </a:p>
  </c:txPr>
  <c:printSettings>
    <c:headerFooter alignWithMargins="0"/>
    <c:pageMargins b="1" l="0.75" r="0.75" t="1" header="0.4921259845" footer="0.4921259845"/>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autoTitleDeleted val="0"/>
    <c:plotArea>
      <c:layout>
        <c:manualLayout>
          <c:layoutTarget val="inner"/>
          <c:xMode val="edge"/>
          <c:yMode val="edge"/>
          <c:x val="7.3170847895782348E-2"/>
          <c:y val="7.8488372093023256E-2"/>
          <c:w val="0.62276521653521422"/>
          <c:h val="0.70348837209302328"/>
        </c:manualLayout>
      </c:layout>
      <c:lineChart>
        <c:grouping val="standard"/>
        <c:varyColors val="0"/>
        <c:ser>
          <c:idx val="0"/>
          <c:order val="0"/>
          <c:tx>
            <c:v>Business</c:v>
          </c:tx>
          <c:spPr>
            <a:ln w="12700">
              <a:solidFill>
                <a:srgbClr val="000080"/>
              </a:solidFill>
              <a:prstDash val="solid"/>
            </a:ln>
          </c:spPr>
          <c:marker>
            <c:symbol val="diamond"/>
            <c:size val="5"/>
            <c:spPr>
              <a:solidFill>
                <a:srgbClr val="000080"/>
              </a:solidFill>
              <a:ln>
                <a:solidFill>
                  <a:srgbClr val="000080"/>
                </a:solidFill>
                <a:prstDash val="solid"/>
              </a:ln>
            </c:spPr>
          </c:marker>
          <c:val>
            <c:numRef>
              <c:f>Cash!$U$118:$AF$118</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A9A7-4DCE-8274-DC3F30F7F908}"/>
            </c:ext>
          </c:extLst>
        </c:ser>
        <c:ser>
          <c:idx val="1"/>
          <c:order val="1"/>
          <c:tx>
            <c:v>Business + grants</c:v>
          </c:tx>
          <c:spPr>
            <a:ln w="12700">
              <a:solidFill>
                <a:srgbClr val="FF00FF"/>
              </a:solidFill>
              <a:prstDash val="solid"/>
            </a:ln>
          </c:spPr>
          <c:marker>
            <c:symbol val="square"/>
            <c:size val="5"/>
            <c:spPr>
              <a:solidFill>
                <a:srgbClr val="FF00FF"/>
              </a:solidFill>
              <a:ln>
                <a:solidFill>
                  <a:srgbClr val="FF00FF"/>
                </a:solidFill>
                <a:prstDash val="solid"/>
              </a:ln>
            </c:spPr>
          </c:marker>
          <c:val>
            <c:numRef>
              <c:f>Cash!$U$119:$AF$119</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A9A7-4DCE-8274-DC3F30F7F908}"/>
            </c:ext>
          </c:extLst>
        </c:ser>
        <c:ser>
          <c:idx val="2"/>
          <c:order val="2"/>
          <c:tx>
            <c:v>Operating result + grants + loans</c:v>
          </c:tx>
          <c:spPr>
            <a:ln w="12700">
              <a:solidFill>
                <a:srgbClr val="FFFF00"/>
              </a:solidFill>
              <a:prstDash val="solid"/>
            </a:ln>
          </c:spPr>
          <c:marker>
            <c:symbol val="triangle"/>
            <c:size val="5"/>
            <c:spPr>
              <a:solidFill>
                <a:srgbClr val="FFFF00"/>
              </a:solidFill>
              <a:ln>
                <a:solidFill>
                  <a:srgbClr val="FFFF00"/>
                </a:solidFill>
                <a:prstDash val="solid"/>
              </a:ln>
            </c:spPr>
          </c:marker>
          <c:val>
            <c:numRef>
              <c:f>Cash!$U$120:$AF$120</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A9A7-4DCE-8274-DC3F30F7F908}"/>
            </c:ext>
          </c:extLst>
        </c:ser>
        <c:ser>
          <c:idx val="3"/>
          <c:order val="3"/>
          <c:tx>
            <c:v>Operating result + grants + loans + capital investments</c:v>
          </c:tx>
          <c:spPr>
            <a:ln w="12700">
              <a:solidFill>
                <a:srgbClr val="00FFFF"/>
              </a:solidFill>
              <a:prstDash val="solid"/>
            </a:ln>
          </c:spPr>
          <c:marker>
            <c:symbol val="x"/>
            <c:size val="5"/>
            <c:spPr>
              <a:noFill/>
              <a:ln>
                <a:solidFill>
                  <a:srgbClr val="00FFFF"/>
                </a:solidFill>
                <a:prstDash val="solid"/>
              </a:ln>
            </c:spPr>
          </c:marker>
          <c:val>
            <c:numRef>
              <c:f>Cash!$U$121:$AF$121</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3-A9A7-4DCE-8274-DC3F30F7F908}"/>
            </c:ext>
          </c:extLst>
        </c:ser>
        <c:dLbls>
          <c:showLegendKey val="0"/>
          <c:showVal val="0"/>
          <c:showCatName val="0"/>
          <c:showSerName val="0"/>
          <c:showPercent val="0"/>
          <c:showBubbleSize val="0"/>
        </c:dLbls>
        <c:marker val="1"/>
        <c:smooth val="0"/>
        <c:axId val="560393455"/>
        <c:axId val="1"/>
      </c:lineChart>
      <c:catAx>
        <c:axId val="560393455"/>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925" b="0" i="0" u="none" strike="noStrike" baseline="0">
                <a:solidFill>
                  <a:srgbClr val="000000"/>
                </a:solidFill>
                <a:latin typeface="Arial Narrow"/>
                <a:ea typeface="Arial Narrow"/>
                <a:cs typeface="Arial Narrow"/>
              </a:defRPr>
            </a:pPr>
            <a:endParaRPr lang="en-US"/>
          </a:p>
        </c:txPr>
        <c:crossAx val="1"/>
        <c:crosses val="autoZero"/>
        <c:auto val="1"/>
        <c:lblAlgn val="ctr"/>
        <c:lblOffset val="100"/>
        <c:tickLblSkip val="1"/>
        <c:tickMarkSkip val="1"/>
        <c:noMultiLvlLbl val="0"/>
      </c:catAx>
      <c:valAx>
        <c:axId val="1"/>
        <c:scaling>
          <c:orientation val="minMax"/>
        </c:scaling>
        <c:delete val="0"/>
        <c:axPos val="l"/>
        <c:majorGridlines>
          <c:spPr>
            <a:ln w="3175">
              <a:solidFill>
                <a:srgbClr val="000000"/>
              </a:solidFill>
              <a:prstDash val="solid"/>
            </a:ln>
          </c:spPr>
        </c:majorGridlines>
        <c:numFmt formatCode="#,##0.00" sourceLinked="1"/>
        <c:majorTickMark val="out"/>
        <c:minorTickMark val="none"/>
        <c:tickLblPos val="nextTo"/>
        <c:spPr>
          <a:ln w="3175">
            <a:solidFill>
              <a:srgbClr val="000000"/>
            </a:solidFill>
            <a:prstDash val="solid"/>
          </a:ln>
        </c:spPr>
        <c:txPr>
          <a:bodyPr rot="0" vert="horz"/>
          <a:lstStyle/>
          <a:p>
            <a:pPr>
              <a:defRPr sz="925" b="0" i="0" u="none" strike="noStrike" baseline="0">
                <a:solidFill>
                  <a:srgbClr val="000000"/>
                </a:solidFill>
                <a:latin typeface="Arial Narrow"/>
                <a:ea typeface="Arial Narrow"/>
                <a:cs typeface="Arial Narrow"/>
              </a:defRPr>
            </a:pPr>
            <a:endParaRPr lang="en-US"/>
          </a:p>
        </c:txPr>
        <c:crossAx val="560393455"/>
        <c:crosses val="autoZero"/>
        <c:crossBetween val="between"/>
      </c:valAx>
      <c:spPr>
        <a:solidFill>
          <a:srgbClr val="FFFFFF"/>
        </a:solidFill>
        <a:ln w="12700">
          <a:solidFill>
            <a:srgbClr val="808080"/>
          </a:solidFill>
          <a:prstDash val="solid"/>
        </a:ln>
      </c:spPr>
    </c:plotArea>
    <c:legend>
      <c:legendPos val="r"/>
      <c:layout>
        <c:manualLayout>
          <c:xMode val="edge"/>
          <c:yMode val="edge"/>
          <c:x val="0.72845649595594997"/>
          <c:y val="0.32267449619645"/>
          <c:w val="0.25528492462096397"/>
          <c:h val="0.23546510076070998"/>
        </c:manualLayout>
      </c:layout>
      <c:overlay val="0"/>
      <c:spPr>
        <a:solidFill>
          <a:srgbClr val="FFFFFF"/>
        </a:solidFill>
        <a:ln w="3175">
          <a:solidFill>
            <a:srgbClr val="000000"/>
          </a:solidFill>
          <a:prstDash val="solid"/>
        </a:ln>
      </c:spPr>
      <c:txPr>
        <a:bodyPr/>
        <a:lstStyle/>
        <a:p>
          <a:pPr>
            <a:defRPr sz="675" b="0" i="0" u="none" strike="noStrike" baseline="0">
              <a:solidFill>
                <a:srgbClr val="000000"/>
              </a:solidFill>
              <a:latin typeface="Arial Narrow"/>
              <a:ea typeface="Arial Narrow"/>
              <a:cs typeface="Arial Narrow"/>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Narrow"/>
          <a:ea typeface="Arial Narrow"/>
          <a:cs typeface="Arial Narrow"/>
        </a:defRPr>
      </a:pPr>
      <a:endParaRPr lang="en-US"/>
    </a:p>
  </c:txPr>
  <c:printSettings>
    <c:headerFooter alignWithMargins="0"/>
    <c:pageMargins b="1" l="0.75" r="0.75" t="1" header="0.4921259845" footer="0.4921259845"/>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autoTitleDeleted val="0"/>
    <c:plotArea>
      <c:layout>
        <c:manualLayout>
          <c:layoutTarget val="inner"/>
          <c:xMode val="edge"/>
          <c:yMode val="edge"/>
          <c:x val="0.13036031501286033"/>
          <c:y val="7.2254437226840829E-2"/>
          <c:w val="0.56946874452986351"/>
          <c:h val="0.71965419477933468"/>
        </c:manualLayout>
      </c:layout>
      <c:lineChart>
        <c:grouping val="standard"/>
        <c:varyColors val="0"/>
        <c:ser>
          <c:idx val="0"/>
          <c:order val="0"/>
          <c:tx>
            <c:v>Business</c:v>
          </c:tx>
          <c:spPr>
            <a:ln w="12700">
              <a:solidFill>
                <a:srgbClr val="000080"/>
              </a:solidFill>
              <a:prstDash val="solid"/>
            </a:ln>
          </c:spPr>
          <c:marker>
            <c:symbol val="diamond"/>
            <c:size val="5"/>
            <c:spPr>
              <a:solidFill>
                <a:srgbClr val="000080"/>
              </a:solidFill>
              <a:ln>
                <a:solidFill>
                  <a:srgbClr val="000080"/>
                </a:solidFill>
                <a:prstDash val="solid"/>
              </a:ln>
            </c:spPr>
          </c:marker>
          <c:val>
            <c:numRef>
              <c:f>Cash!$U$107:$AF$107</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2471-437C-9F30-8763827DFE99}"/>
            </c:ext>
          </c:extLst>
        </c:ser>
        <c:ser>
          <c:idx val="1"/>
          <c:order val="1"/>
          <c:tx>
            <c:v>Business + grants</c:v>
          </c:tx>
          <c:spPr>
            <a:ln w="12700">
              <a:solidFill>
                <a:srgbClr val="FF00FF"/>
              </a:solidFill>
              <a:prstDash val="solid"/>
            </a:ln>
          </c:spPr>
          <c:marker>
            <c:symbol val="square"/>
            <c:size val="5"/>
            <c:spPr>
              <a:solidFill>
                <a:srgbClr val="FF00FF"/>
              </a:solidFill>
              <a:ln>
                <a:solidFill>
                  <a:srgbClr val="FF00FF"/>
                </a:solidFill>
                <a:prstDash val="solid"/>
              </a:ln>
            </c:spPr>
          </c:marker>
          <c:val>
            <c:numRef>
              <c:f>Cash!$U$111:$AF$111</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2471-437C-9F30-8763827DFE99}"/>
            </c:ext>
          </c:extLst>
        </c:ser>
        <c:ser>
          <c:idx val="2"/>
          <c:order val="2"/>
          <c:tx>
            <c:v>Operating result + grants + loans</c:v>
          </c:tx>
          <c:spPr>
            <a:ln w="12700">
              <a:solidFill>
                <a:srgbClr val="FFFF00"/>
              </a:solidFill>
              <a:prstDash val="solid"/>
            </a:ln>
          </c:spPr>
          <c:marker>
            <c:symbol val="triangle"/>
            <c:size val="5"/>
            <c:spPr>
              <a:solidFill>
                <a:srgbClr val="FFFF00"/>
              </a:solidFill>
              <a:ln>
                <a:solidFill>
                  <a:srgbClr val="FFFF00"/>
                </a:solidFill>
                <a:prstDash val="solid"/>
              </a:ln>
            </c:spPr>
          </c:marker>
          <c:val>
            <c:numRef>
              <c:f>Cash!$U$115:$AF$115</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2471-437C-9F30-8763827DFE99}"/>
            </c:ext>
          </c:extLst>
        </c:ser>
        <c:ser>
          <c:idx val="3"/>
          <c:order val="3"/>
          <c:tx>
            <c:v>Operating result + grants + loans + capital investments</c:v>
          </c:tx>
          <c:spPr>
            <a:ln w="12700">
              <a:solidFill>
                <a:srgbClr val="00FFFF"/>
              </a:solidFill>
              <a:prstDash val="solid"/>
            </a:ln>
          </c:spPr>
          <c:marker>
            <c:symbol val="x"/>
            <c:size val="5"/>
            <c:spPr>
              <a:noFill/>
              <a:ln>
                <a:solidFill>
                  <a:srgbClr val="00FFFF"/>
                </a:solidFill>
                <a:prstDash val="solid"/>
              </a:ln>
            </c:spPr>
          </c:marker>
          <c:val>
            <c:numRef>
              <c:f>Cash!$U$89:$AF$89</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3-2471-437C-9F30-8763827DFE99}"/>
            </c:ext>
          </c:extLst>
        </c:ser>
        <c:ser>
          <c:idx val="4"/>
          <c:order val="4"/>
          <c:tx>
            <c:v>Sales</c:v>
          </c:tx>
          <c:spPr>
            <a:ln w="12700">
              <a:solidFill>
                <a:srgbClr val="800080"/>
              </a:solidFill>
              <a:prstDash val="solid"/>
            </a:ln>
          </c:spPr>
          <c:marker>
            <c:symbol val="star"/>
            <c:size val="5"/>
            <c:spPr>
              <a:noFill/>
              <a:ln>
                <a:solidFill>
                  <a:srgbClr val="800080"/>
                </a:solidFill>
                <a:prstDash val="solid"/>
              </a:ln>
            </c:spPr>
          </c:marker>
          <c:val>
            <c:numRef>
              <c:f>Cash!#REF!</c:f>
              <c:numCache>
                <c:formatCode>General</c:formatCode>
                <c:ptCount val="1"/>
                <c:pt idx="0">
                  <c:v>1</c:v>
                </c:pt>
              </c:numCache>
            </c:numRef>
          </c:val>
          <c:smooth val="0"/>
          <c:extLst>
            <c:ext xmlns:c16="http://schemas.microsoft.com/office/drawing/2014/chart" uri="{C3380CC4-5D6E-409C-BE32-E72D297353CC}">
              <c16:uniqueId val="{00000004-2471-437C-9F30-8763827DFE99}"/>
            </c:ext>
          </c:extLst>
        </c:ser>
        <c:dLbls>
          <c:showLegendKey val="0"/>
          <c:showVal val="0"/>
          <c:showCatName val="0"/>
          <c:showSerName val="0"/>
          <c:showPercent val="0"/>
          <c:showBubbleSize val="0"/>
        </c:dLbls>
        <c:marker val="1"/>
        <c:smooth val="0"/>
        <c:axId val="560394287"/>
        <c:axId val="1"/>
      </c:lineChart>
      <c:catAx>
        <c:axId val="560394287"/>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Narrow"/>
                <a:ea typeface="Arial Narrow"/>
                <a:cs typeface="Arial Narrow"/>
              </a:defRPr>
            </a:pPr>
            <a:endParaRPr lang="en-US"/>
          </a:p>
        </c:txPr>
        <c:crossAx val="1"/>
        <c:crosses val="autoZero"/>
        <c:auto val="1"/>
        <c:lblAlgn val="ctr"/>
        <c:lblOffset val="100"/>
        <c:tickLblSkip val="1"/>
        <c:tickMarkSkip val="1"/>
        <c:noMultiLvlLbl val="0"/>
      </c:catAx>
      <c:valAx>
        <c:axId val="1"/>
        <c:scaling>
          <c:orientation val="minMax"/>
        </c:scaling>
        <c:delete val="0"/>
        <c:axPos val="l"/>
        <c:majorGridlines>
          <c:spPr>
            <a:ln w="3175">
              <a:solidFill>
                <a:srgbClr val="000000"/>
              </a:solidFill>
              <a:prstDash val="solid"/>
            </a:ln>
          </c:spPr>
        </c:majorGridlines>
        <c:numFmt formatCode="#,##0.00"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Narrow"/>
                <a:ea typeface="Arial Narrow"/>
                <a:cs typeface="Arial Narrow"/>
              </a:defRPr>
            </a:pPr>
            <a:endParaRPr lang="en-US"/>
          </a:p>
        </c:txPr>
        <c:crossAx val="560394287"/>
        <c:crosses val="autoZero"/>
        <c:crossBetween val="between"/>
      </c:valAx>
      <c:spPr>
        <a:solidFill>
          <a:srgbClr val="FFFFFF"/>
        </a:solidFill>
        <a:ln w="12700">
          <a:solidFill>
            <a:srgbClr val="808080"/>
          </a:solidFill>
          <a:prstDash val="solid"/>
        </a:ln>
      </c:spPr>
    </c:plotArea>
    <c:legend>
      <c:legendPos val="r"/>
      <c:layout>
        <c:manualLayout>
          <c:xMode val="edge"/>
          <c:yMode val="edge"/>
          <c:x val="0.71526637483567568"/>
          <c:y val="0.29190775310389572"/>
          <c:w val="0.26929694029210205"/>
          <c:h val="0.29190775310389572"/>
        </c:manualLayout>
      </c:layout>
      <c:overlay val="0"/>
      <c:spPr>
        <a:solidFill>
          <a:srgbClr val="FFFFFF"/>
        </a:solidFill>
        <a:ln w="3175">
          <a:solidFill>
            <a:srgbClr val="000000"/>
          </a:solidFill>
          <a:prstDash val="solid"/>
        </a:ln>
      </c:spPr>
      <c:txPr>
        <a:bodyPr/>
        <a:lstStyle/>
        <a:p>
          <a:pPr>
            <a:defRPr sz="675" b="0" i="0" u="none" strike="noStrike" baseline="0">
              <a:solidFill>
                <a:srgbClr val="000000"/>
              </a:solidFill>
              <a:latin typeface="Arial Narrow"/>
              <a:ea typeface="Arial Narrow"/>
              <a:cs typeface="Arial Narrow"/>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Narrow"/>
          <a:ea typeface="Arial Narrow"/>
          <a:cs typeface="Arial Narrow"/>
        </a:defRPr>
      </a:pPr>
      <a:endParaRPr lang="en-US"/>
    </a:p>
  </c:txPr>
  <c:printSettings>
    <c:headerFooter alignWithMargins="0"/>
    <c:pageMargins b="1" l="0.75" r="0.75" t="1" header="0.4921259845" footer="0.4921259845"/>
    <c:pageSetup paperSize="9" orientation="landscape"/>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layout>
        <c:manualLayout>
          <c:xMode val="edge"/>
          <c:yMode val="edge"/>
          <c:x val="0.43492627057981392"/>
          <c:y val="3.4582147819757825E-2"/>
        </c:manualLayout>
      </c:layout>
      <c:overlay val="0"/>
      <c:spPr>
        <a:noFill/>
        <a:ln w="25400">
          <a:noFill/>
        </a:ln>
      </c:spPr>
      <c:txPr>
        <a:bodyPr/>
        <a:lstStyle/>
        <a:p>
          <a:pPr>
            <a:defRPr sz="1000" b="0" i="0" u="none" strike="noStrike" baseline="0">
              <a:solidFill>
                <a:srgbClr val="000000"/>
              </a:solidFill>
              <a:latin typeface="Arial Narrow"/>
              <a:ea typeface="Arial Narrow"/>
              <a:cs typeface="Arial Narrow"/>
            </a:defRPr>
          </a:pPr>
          <a:endParaRPr lang="en-US"/>
        </a:p>
      </c:txPr>
    </c:title>
    <c:autoTitleDeleted val="0"/>
    <c:plotArea>
      <c:layout>
        <c:manualLayout>
          <c:layoutTarget val="inner"/>
          <c:xMode val="edge"/>
          <c:yMode val="edge"/>
          <c:x val="7.9077493594822773E-2"/>
          <c:y val="0.26224783861671469"/>
          <c:w val="0.69028062117147371"/>
          <c:h val="0.54466858789625361"/>
        </c:manualLayout>
      </c:layout>
      <c:lineChart>
        <c:grouping val="standard"/>
        <c:varyColors val="0"/>
        <c:ser>
          <c:idx val="0"/>
          <c:order val="0"/>
          <c:tx>
            <c:v>Accounting result</c:v>
          </c:tx>
          <c:spPr>
            <a:ln w="12700">
              <a:solidFill>
                <a:srgbClr val="000080"/>
              </a:solidFill>
              <a:prstDash val="solid"/>
            </a:ln>
          </c:spPr>
          <c:marker>
            <c:symbol val="diamond"/>
            <c:size val="5"/>
            <c:spPr>
              <a:solidFill>
                <a:srgbClr val="000080"/>
              </a:solidFill>
              <a:ln>
                <a:solidFill>
                  <a:srgbClr val="000080"/>
                </a:solidFill>
                <a:prstDash val="solid"/>
              </a:ln>
            </c:spPr>
          </c:marker>
          <c:val>
            <c:numRef>
              <c:f>Cash!$U$97:$AF$97</c:f>
              <c:numCache>
                <c:formatCode>#,##0.00</c:formatCode>
                <c:ptCount val="12"/>
              </c:numCache>
            </c:numRef>
          </c:val>
          <c:smooth val="0"/>
          <c:extLst>
            <c:ext xmlns:c16="http://schemas.microsoft.com/office/drawing/2014/chart" uri="{C3380CC4-5D6E-409C-BE32-E72D297353CC}">
              <c16:uniqueId val="{00000000-FD7E-4BE9-85D7-2D83C932C21C}"/>
            </c:ext>
          </c:extLst>
        </c:ser>
        <c:dLbls>
          <c:showLegendKey val="0"/>
          <c:showVal val="0"/>
          <c:showCatName val="0"/>
          <c:showSerName val="0"/>
          <c:showPercent val="0"/>
          <c:showBubbleSize val="0"/>
        </c:dLbls>
        <c:marker val="1"/>
        <c:smooth val="0"/>
        <c:axId val="559618095"/>
        <c:axId val="1"/>
      </c:lineChart>
      <c:catAx>
        <c:axId val="559618095"/>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Narrow"/>
                <a:ea typeface="Arial Narrow"/>
                <a:cs typeface="Arial Narrow"/>
              </a:defRPr>
            </a:pPr>
            <a:endParaRPr lang="en-US"/>
          </a:p>
        </c:txPr>
        <c:crossAx val="1"/>
        <c:crosses val="autoZero"/>
        <c:auto val="1"/>
        <c:lblAlgn val="ctr"/>
        <c:lblOffset val="100"/>
        <c:tickLblSkip val="1"/>
        <c:tickMarkSkip val="1"/>
        <c:noMultiLvlLbl val="0"/>
      </c:catAx>
      <c:valAx>
        <c:axId val="1"/>
        <c:scaling>
          <c:orientation val="minMax"/>
        </c:scaling>
        <c:delete val="0"/>
        <c:axPos val="l"/>
        <c:majorGridlines>
          <c:spPr>
            <a:ln w="3175">
              <a:solidFill>
                <a:srgbClr val="000000"/>
              </a:solidFill>
              <a:prstDash val="solid"/>
            </a:ln>
          </c:spPr>
        </c:majorGridlines>
        <c:numFmt formatCode="#,##0.00"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Narrow"/>
                <a:ea typeface="Arial Narrow"/>
                <a:cs typeface="Arial Narrow"/>
              </a:defRPr>
            </a:pPr>
            <a:endParaRPr lang="en-US"/>
          </a:p>
        </c:txPr>
        <c:crossAx val="559618095"/>
        <c:crosses val="autoZero"/>
        <c:crossBetween val="between"/>
      </c:valAx>
      <c:spPr>
        <a:solidFill>
          <a:srgbClr val="FFFFFF"/>
        </a:solidFill>
        <a:ln w="12700">
          <a:solidFill>
            <a:srgbClr val="808080"/>
          </a:solidFill>
          <a:prstDash val="solid"/>
        </a:ln>
      </c:spPr>
    </c:plotArea>
    <c:legend>
      <c:legendPos val="r"/>
      <c:layout>
        <c:manualLayout>
          <c:xMode val="edge"/>
          <c:yMode val="edge"/>
          <c:x val="0.79242237695494677"/>
          <c:y val="0.50144084930560151"/>
          <c:w val="0.19110388060996508"/>
          <c:h val="6.3400604336222632E-2"/>
        </c:manualLayout>
      </c:layout>
      <c:overlay val="0"/>
      <c:spPr>
        <a:solidFill>
          <a:srgbClr val="FFFFFF"/>
        </a:solidFill>
        <a:ln w="3175">
          <a:solidFill>
            <a:srgbClr val="000000"/>
          </a:solidFill>
          <a:prstDash val="solid"/>
        </a:ln>
      </c:spPr>
      <c:txPr>
        <a:bodyPr/>
        <a:lstStyle/>
        <a:p>
          <a:pPr>
            <a:defRPr sz="820" b="0" i="0" u="none" strike="noStrike" baseline="0">
              <a:solidFill>
                <a:srgbClr val="000000"/>
              </a:solidFill>
              <a:latin typeface="Arial Narrow"/>
              <a:ea typeface="Arial Narrow"/>
              <a:cs typeface="Arial Narrow"/>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Narrow"/>
          <a:ea typeface="Arial Narrow"/>
          <a:cs typeface="Arial Narrow"/>
        </a:defRPr>
      </a:pPr>
      <a:endParaRPr lang="en-US"/>
    </a:p>
  </c:txPr>
  <c:printSettings>
    <c:headerFooter alignWithMargins="0"/>
    <c:pageMargins b="1" l="0.75" r="0.75" t="1" header="0.4921259845" footer="0.4921259845"/>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autoTitleDeleted val="0"/>
    <c:plotArea>
      <c:layout>
        <c:manualLayout>
          <c:layoutTarget val="inner"/>
          <c:xMode val="edge"/>
          <c:yMode val="edge"/>
          <c:x val="0.13770502826030054"/>
          <c:y val="0.17336683417085427"/>
          <c:w val="0.65409888423642759"/>
          <c:h val="0.62311557788944727"/>
        </c:manualLayout>
      </c:layout>
      <c:lineChart>
        <c:grouping val="standard"/>
        <c:varyColors val="0"/>
        <c:ser>
          <c:idx val="0"/>
          <c:order val="0"/>
          <c:tx>
            <c:v>Cash</c:v>
          </c:tx>
          <c:spPr>
            <a:ln w="12700">
              <a:solidFill>
                <a:srgbClr val="000080"/>
              </a:solidFill>
              <a:prstDash val="solid"/>
            </a:ln>
          </c:spPr>
          <c:marker>
            <c:symbol val="diamond"/>
            <c:size val="5"/>
            <c:spPr>
              <a:solidFill>
                <a:srgbClr val="000080"/>
              </a:solidFill>
              <a:ln>
                <a:solidFill>
                  <a:srgbClr val="000080"/>
                </a:solidFill>
                <a:prstDash val="solid"/>
              </a:ln>
            </c:spPr>
          </c:marker>
          <c:val>
            <c:numRef>
              <c:f>Cash!$U$89:$AF$89</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BB3D-4D83-8B26-4AB8BA9FFAD5}"/>
            </c:ext>
          </c:extLst>
        </c:ser>
        <c:ser>
          <c:idx val="1"/>
          <c:order val="1"/>
          <c:tx>
            <c:v>Objective</c:v>
          </c:tx>
          <c:spPr>
            <a:ln w="12700">
              <a:solidFill>
                <a:srgbClr val="FF00FF"/>
              </a:solidFill>
              <a:prstDash val="solid"/>
            </a:ln>
          </c:spPr>
          <c:marker>
            <c:symbol val="square"/>
            <c:size val="5"/>
            <c:spPr>
              <a:solidFill>
                <a:srgbClr val="FF00FF"/>
              </a:solidFill>
              <a:ln>
                <a:solidFill>
                  <a:srgbClr val="FF00FF"/>
                </a:solidFill>
                <a:prstDash val="solid"/>
              </a:ln>
            </c:spPr>
          </c:marker>
          <c:val>
            <c:numRef>
              <c:f>Cash!$U$98:$AF$98</c:f>
              <c:numCache>
                <c:formatCode>#,##0.00</c:formatCode>
                <c:ptCount val="12"/>
              </c:numCache>
            </c:numRef>
          </c:val>
          <c:smooth val="0"/>
          <c:extLst>
            <c:ext xmlns:c16="http://schemas.microsoft.com/office/drawing/2014/chart" uri="{C3380CC4-5D6E-409C-BE32-E72D297353CC}">
              <c16:uniqueId val="{00000001-BB3D-4D83-8B26-4AB8BA9FFAD5}"/>
            </c:ext>
          </c:extLst>
        </c:ser>
        <c:dLbls>
          <c:showLegendKey val="0"/>
          <c:showVal val="0"/>
          <c:showCatName val="0"/>
          <c:showSerName val="0"/>
          <c:showPercent val="0"/>
          <c:showBubbleSize val="0"/>
        </c:dLbls>
        <c:marker val="1"/>
        <c:smooth val="0"/>
        <c:axId val="559616431"/>
        <c:axId val="1"/>
      </c:lineChart>
      <c:catAx>
        <c:axId val="559616431"/>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125" b="0" i="0" u="none" strike="noStrike" baseline="0">
                <a:solidFill>
                  <a:srgbClr val="000000"/>
                </a:solidFill>
                <a:latin typeface="Arial Narrow"/>
                <a:ea typeface="Arial Narrow"/>
                <a:cs typeface="Arial Narrow"/>
              </a:defRPr>
            </a:pPr>
            <a:endParaRPr lang="en-US"/>
          </a:p>
        </c:txPr>
        <c:crossAx val="1"/>
        <c:crosses val="autoZero"/>
        <c:auto val="1"/>
        <c:lblAlgn val="ctr"/>
        <c:lblOffset val="100"/>
        <c:tickLblSkip val="1"/>
        <c:tickMarkSkip val="1"/>
        <c:noMultiLvlLbl val="0"/>
      </c:catAx>
      <c:valAx>
        <c:axId val="1"/>
        <c:scaling>
          <c:orientation val="minMax"/>
        </c:scaling>
        <c:delete val="0"/>
        <c:axPos val="l"/>
        <c:majorGridlines>
          <c:spPr>
            <a:ln w="3175">
              <a:solidFill>
                <a:srgbClr val="000000"/>
              </a:solidFill>
              <a:prstDash val="solid"/>
            </a:ln>
          </c:spPr>
        </c:majorGridlines>
        <c:numFmt formatCode="#,##0.00" sourceLinked="1"/>
        <c:majorTickMark val="out"/>
        <c:minorTickMark val="none"/>
        <c:tickLblPos val="nextTo"/>
        <c:spPr>
          <a:ln w="3175">
            <a:solidFill>
              <a:srgbClr val="000000"/>
            </a:solidFill>
            <a:prstDash val="solid"/>
          </a:ln>
        </c:spPr>
        <c:txPr>
          <a:bodyPr rot="0" vert="horz"/>
          <a:lstStyle/>
          <a:p>
            <a:pPr>
              <a:defRPr sz="1125" b="0" i="0" u="none" strike="noStrike" baseline="0">
                <a:solidFill>
                  <a:srgbClr val="000000"/>
                </a:solidFill>
                <a:latin typeface="Arial Narrow"/>
                <a:ea typeface="Arial Narrow"/>
                <a:cs typeface="Arial Narrow"/>
              </a:defRPr>
            </a:pPr>
            <a:endParaRPr lang="en-US"/>
          </a:p>
        </c:txPr>
        <c:crossAx val="559616431"/>
        <c:crosses val="autoZero"/>
        <c:crossBetween val="between"/>
      </c:valAx>
      <c:spPr>
        <a:solidFill>
          <a:srgbClr val="FFFFFF"/>
        </a:solidFill>
        <a:ln w="12700">
          <a:solidFill>
            <a:srgbClr val="808080"/>
          </a:solidFill>
          <a:prstDash val="solid"/>
        </a:ln>
      </c:spPr>
    </c:plotArea>
    <c:legend>
      <c:legendPos val="r"/>
      <c:layout>
        <c:manualLayout>
          <c:xMode val="edge"/>
          <c:yMode val="edge"/>
          <c:x val="0.81475480038679382"/>
          <c:y val="0.42964824249909939"/>
          <c:w val="0.170491953308468"/>
          <c:h val="0.10804024496937881"/>
        </c:manualLayout>
      </c:layout>
      <c:overlay val="0"/>
      <c:spPr>
        <a:solidFill>
          <a:srgbClr val="FFFFFF"/>
        </a:solidFill>
        <a:ln w="3175">
          <a:solidFill>
            <a:srgbClr val="000000"/>
          </a:solidFill>
          <a:prstDash val="solid"/>
        </a:ln>
      </c:spPr>
      <c:txPr>
        <a:bodyPr/>
        <a:lstStyle/>
        <a:p>
          <a:pPr>
            <a:defRPr sz="820" b="0" i="0" u="none" strike="noStrike" baseline="0">
              <a:solidFill>
                <a:srgbClr val="000000"/>
              </a:solidFill>
              <a:latin typeface="Arial Narrow"/>
              <a:ea typeface="Arial Narrow"/>
              <a:cs typeface="Arial Narrow"/>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125" b="0" i="0" u="none" strike="noStrike" baseline="0">
          <a:solidFill>
            <a:srgbClr val="000000"/>
          </a:solidFill>
          <a:latin typeface="Arial Narrow"/>
          <a:ea typeface="Arial Narrow"/>
          <a:cs typeface="Arial Narrow"/>
        </a:defRPr>
      </a:pPr>
      <a:endParaRPr lang="en-US"/>
    </a:p>
  </c:txPr>
  <c:printSettings>
    <c:headerFooter alignWithMargins="0"/>
    <c:pageMargins b="1" l="0.75" r="0.75" t="1" header="0.4921259845" footer="0.4921259845"/>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layout>
        <c:manualLayout>
          <c:xMode val="edge"/>
          <c:yMode val="edge"/>
          <c:x val="0.4432996651280659"/>
          <c:y val="3.5190643904554668E-2"/>
        </c:manualLayout>
      </c:layout>
      <c:overlay val="0"/>
      <c:spPr>
        <a:noFill/>
        <a:ln w="25400">
          <a:noFill/>
        </a:ln>
      </c:spPr>
      <c:txPr>
        <a:bodyPr/>
        <a:lstStyle/>
        <a:p>
          <a:pPr>
            <a:defRPr sz="1000" b="0" i="0" u="none" strike="noStrike" baseline="0">
              <a:solidFill>
                <a:srgbClr val="000000"/>
              </a:solidFill>
              <a:latin typeface="Arial Narrow"/>
              <a:ea typeface="Arial Narrow"/>
              <a:cs typeface="Arial Narrow"/>
            </a:defRPr>
          </a:pPr>
          <a:endParaRPr lang="en-US"/>
        </a:p>
      </c:txPr>
    </c:title>
    <c:autoTitleDeleted val="0"/>
    <c:plotArea>
      <c:layout>
        <c:manualLayout>
          <c:layoutTarget val="inner"/>
          <c:xMode val="edge"/>
          <c:yMode val="edge"/>
          <c:x val="8.2474365191361268E-2"/>
          <c:y val="0.26392961876832843"/>
          <c:w val="0.70275032006805749"/>
          <c:h val="0.54252199413489732"/>
        </c:manualLayout>
      </c:layout>
      <c:lineChart>
        <c:grouping val="standard"/>
        <c:varyColors val="0"/>
        <c:ser>
          <c:idx val="0"/>
          <c:order val="0"/>
          <c:tx>
            <c:v>Own capital</c:v>
          </c:tx>
          <c:spPr>
            <a:ln w="12700">
              <a:solidFill>
                <a:srgbClr val="000080"/>
              </a:solidFill>
              <a:prstDash val="solid"/>
            </a:ln>
          </c:spPr>
          <c:marker>
            <c:symbol val="diamond"/>
            <c:size val="5"/>
            <c:spPr>
              <a:solidFill>
                <a:srgbClr val="000080"/>
              </a:solidFill>
              <a:ln>
                <a:solidFill>
                  <a:srgbClr val="000080"/>
                </a:solidFill>
                <a:prstDash val="solid"/>
              </a:ln>
            </c:spPr>
          </c:marker>
          <c:val>
            <c:numRef>
              <c:f>Cash!$U$95:$AF$95</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99AC-40E6-A8BE-F312813D99DA}"/>
            </c:ext>
          </c:extLst>
        </c:ser>
        <c:dLbls>
          <c:showLegendKey val="0"/>
          <c:showVal val="0"/>
          <c:showCatName val="0"/>
          <c:showSerName val="0"/>
          <c:showPercent val="0"/>
          <c:showBubbleSize val="0"/>
        </c:dLbls>
        <c:marker val="1"/>
        <c:smooth val="0"/>
        <c:axId val="559618511"/>
        <c:axId val="1"/>
      </c:lineChart>
      <c:catAx>
        <c:axId val="559618511"/>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Narrow"/>
                <a:ea typeface="Arial Narrow"/>
                <a:cs typeface="Arial Narrow"/>
              </a:defRPr>
            </a:pPr>
            <a:endParaRPr lang="en-US"/>
          </a:p>
        </c:txPr>
        <c:crossAx val="1"/>
        <c:crosses val="autoZero"/>
        <c:auto val="1"/>
        <c:lblAlgn val="ctr"/>
        <c:lblOffset val="100"/>
        <c:tickLblSkip val="1"/>
        <c:tickMarkSkip val="1"/>
        <c:noMultiLvlLbl val="0"/>
      </c:catAx>
      <c:valAx>
        <c:axId val="1"/>
        <c:scaling>
          <c:orientation val="minMax"/>
        </c:scaling>
        <c:delete val="0"/>
        <c:axPos val="l"/>
        <c:majorGridlines>
          <c:spPr>
            <a:ln w="3175">
              <a:solidFill>
                <a:srgbClr val="000000"/>
              </a:solidFill>
              <a:prstDash val="solid"/>
            </a:ln>
          </c:spPr>
        </c:majorGridlines>
        <c:numFmt formatCode="#,##0.00"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Narrow"/>
                <a:ea typeface="Arial Narrow"/>
                <a:cs typeface="Arial Narrow"/>
              </a:defRPr>
            </a:pPr>
            <a:endParaRPr lang="en-US"/>
          </a:p>
        </c:txPr>
        <c:crossAx val="559618511"/>
        <c:crosses val="autoZero"/>
        <c:crossBetween val="between"/>
      </c:valAx>
      <c:spPr>
        <a:solidFill>
          <a:srgbClr val="FFFFFF"/>
        </a:solidFill>
        <a:ln w="12700">
          <a:solidFill>
            <a:srgbClr val="808080"/>
          </a:solidFill>
          <a:prstDash val="solid"/>
        </a:ln>
      </c:spPr>
    </c:plotArea>
    <c:legend>
      <c:legendPos val="r"/>
      <c:layout>
        <c:manualLayout>
          <c:xMode val="edge"/>
          <c:yMode val="edge"/>
          <c:x val="0.80756158928409816"/>
          <c:y val="0.50146637653199333"/>
          <c:w val="0.17525803240112225"/>
          <c:h val="6.4516080789046693E-2"/>
        </c:manualLayout>
      </c:layout>
      <c:overlay val="0"/>
      <c:spPr>
        <a:solidFill>
          <a:srgbClr val="FFFFFF"/>
        </a:solidFill>
        <a:ln w="3175">
          <a:solidFill>
            <a:srgbClr val="000000"/>
          </a:solidFill>
          <a:prstDash val="solid"/>
        </a:ln>
      </c:spPr>
      <c:txPr>
        <a:bodyPr/>
        <a:lstStyle/>
        <a:p>
          <a:pPr>
            <a:defRPr sz="820" b="0" i="0" u="none" strike="noStrike" baseline="0">
              <a:solidFill>
                <a:srgbClr val="000000"/>
              </a:solidFill>
              <a:latin typeface="Arial Narrow"/>
              <a:ea typeface="Arial Narrow"/>
              <a:cs typeface="Arial Narrow"/>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Narrow"/>
          <a:ea typeface="Arial Narrow"/>
          <a:cs typeface="Arial Narrow"/>
        </a:defRPr>
      </a:pPr>
      <a:endParaRPr lang="en-US"/>
    </a:p>
  </c:txPr>
  <c:printSettings>
    <c:headerFooter alignWithMargins="0"/>
    <c:pageMargins b="1" l="0.75" r="0.75" t="1" header="0.4921259845" footer="0.4921259845"/>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 Id="rId5" Type="http://schemas.openxmlformats.org/officeDocument/2006/relationships/chart" Target="../charts/chart10.xml"/><Relationship Id="rId4"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0</xdr:col>
      <xdr:colOff>0</xdr:colOff>
      <xdr:row>3</xdr:row>
      <xdr:rowOff>76200</xdr:rowOff>
    </xdr:from>
    <xdr:to>
      <xdr:col>8</xdr:col>
      <xdr:colOff>600075</xdr:colOff>
      <xdr:row>23</xdr:row>
      <xdr:rowOff>114300</xdr:rowOff>
    </xdr:to>
    <xdr:graphicFrame macro="">
      <xdr:nvGraphicFramePr>
        <xdr:cNvPr id="2304" name="Chart 1">
          <a:extLst>
            <a:ext uri="{FF2B5EF4-FFF2-40B4-BE49-F238E27FC236}">
              <a16:creationId xmlns:a16="http://schemas.microsoft.com/office/drawing/2014/main" id="{C7183770-E657-4205-8D01-EFE70E1623B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66675</xdr:colOff>
      <xdr:row>3</xdr:row>
      <xdr:rowOff>85725</xdr:rowOff>
    </xdr:from>
    <xdr:to>
      <xdr:col>15</xdr:col>
      <xdr:colOff>1114425</xdr:colOff>
      <xdr:row>23</xdr:row>
      <xdr:rowOff>142875</xdr:rowOff>
    </xdr:to>
    <xdr:graphicFrame macro="">
      <xdr:nvGraphicFramePr>
        <xdr:cNvPr id="2305" name="Chart 2">
          <a:extLst>
            <a:ext uri="{FF2B5EF4-FFF2-40B4-BE49-F238E27FC236}">
              <a16:creationId xmlns:a16="http://schemas.microsoft.com/office/drawing/2014/main" id="{8DACE9A0-6C7F-4468-9882-E3A7C47463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38100</xdr:colOff>
      <xdr:row>25</xdr:row>
      <xdr:rowOff>38100</xdr:rowOff>
    </xdr:from>
    <xdr:to>
      <xdr:col>8</xdr:col>
      <xdr:colOff>561975</xdr:colOff>
      <xdr:row>45</xdr:row>
      <xdr:rowOff>104775</xdr:rowOff>
    </xdr:to>
    <xdr:graphicFrame macro="">
      <xdr:nvGraphicFramePr>
        <xdr:cNvPr id="2306" name="Chart 3">
          <a:extLst>
            <a:ext uri="{FF2B5EF4-FFF2-40B4-BE49-F238E27FC236}">
              <a16:creationId xmlns:a16="http://schemas.microsoft.com/office/drawing/2014/main" id="{6993B683-4E76-40B7-B1D6-516E13D090F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28575</xdr:colOff>
      <xdr:row>47</xdr:row>
      <xdr:rowOff>47625</xdr:rowOff>
    </xdr:from>
    <xdr:to>
      <xdr:col>8</xdr:col>
      <xdr:colOff>581025</xdr:colOff>
      <xdr:row>69</xdr:row>
      <xdr:rowOff>114300</xdr:rowOff>
    </xdr:to>
    <xdr:graphicFrame macro="">
      <xdr:nvGraphicFramePr>
        <xdr:cNvPr id="2307" name="Chart 4">
          <a:extLst>
            <a:ext uri="{FF2B5EF4-FFF2-40B4-BE49-F238E27FC236}">
              <a16:creationId xmlns:a16="http://schemas.microsoft.com/office/drawing/2014/main" id="{1673AD9E-32C2-4F84-AAAA-672754E222F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xdr:col>
      <xdr:colOff>66675</xdr:colOff>
      <xdr:row>25</xdr:row>
      <xdr:rowOff>38100</xdr:rowOff>
    </xdr:from>
    <xdr:to>
      <xdr:col>15</xdr:col>
      <xdr:colOff>1133475</xdr:colOff>
      <xdr:row>45</xdr:row>
      <xdr:rowOff>47625</xdr:rowOff>
    </xdr:to>
    <xdr:graphicFrame macro="">
      <xdr:nvGraphicFramePr>
        <xdr:cNvPr id="2308" name="Chart 5">
          <a:extLst>
            <a:ext uri="{FF2B5EF4-FFF2-40B4-BE49-F238E27FC236}">
              <a16:creationId xmlns:a16="http://schemas.microsoft.com/office/drawing/2014/main" id="{70317C37-1607-4C80-B57A-A189653EE99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3</xdr:row>
      <xdr:rowOff>76200</xdr:rowOff>
    </xdr:from>
    <xdr:to>
      <xdr:col>8</xdr:col>
      <xdr:colOff>600075</xdr:colOff>
      <xdr:row>23</xdr:row>
      <xdr:rowOff>114300</xdr:rowOff>
    </xdr:to>
    <xdr:graphicFrame macro="">
      <xdr:nvGraphicFramePr>
        <xdr:cNvPr id="4353" name="Chart 1">
          <a:extLst>
            <a:ext uri="{FF2B5EF4-FFF2-40B4-BE49-F238E27FC236}">
              <a16:creationId xmlns:a16="http://schemas.microsoft.com/office/drawing/2014/main" id="{69DB7AC4-27EF-4D0E-B209-0E005182914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66675</xdr:colOff>
      <xdr:row>3</xdr:row>
      <xdr:rowOff>85725</xdr:rowOff>
    </xdr:from>
    <xdr:to>
      <xdr:col>15</xdr:col>
      <xdr:colOff>1076325</xdr:colOff>
      <xdr:row>23</xdr:row>
      <xdr:rowOff>142875</xdr:rowOff>
    </xdr:to>
    <xdr:graphicFrame macro="">
      <xdr:nvGraphicFramePr>
        <xdr:cNvPr id="4354" name="Chart 2">
          <a:extLst>
            <a:ext uri="{FF2B5EF4-FFF2-40B4-BE49-F238E27FC236}">
              <a16:creationId xmlns:a16="http://schemas.microsoft.com/office/drawing/2014/main" id="{85706E66-8575-467F-8018-33B64F451A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38100</xdr:colOff>
      <xdr:row>25</xdr:row>
      <xdr:rowOff>38100</xdr:rowOff>
    </xdr:from>
    <xdr:to>
      <xdr:col>8</xdr:col>
      <xdr:colOff>561975</xdr:colOff>
      <xdr:row>45</xdr:row>
      <xdr:rowOff>104775</xdr:rowOff>
    </xdr:to>
    <xdr:graphicFrame macro="">
      <xdr:nvGraphicFramePr>
        <xdr:cNvPr id="4355" name="Chart 3">
          <a:extLst>
            <a:ext uri="{FF2B5EF4-FFF2-40B4-BE49-F238E27FC236}">
              <a16:creationId xmlns:a16="http://schemas.microsoft.com/office/drawing/2014/main" id="{E3FD4F4A-8B81-4AFD-B7E0-7B09E45C198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28575</xdr:colOff>
      <xdr:row>47</xdr:row>
      <xdr:rowOff>47625</xdr:rowOff>
    </xdr:from>
    <xdr:to>
      <xdr:col>8</xdr:col>
      <xdr:colOff>581025</xdr:colOff>
      <xdr:row>69</xdr:row>
      <xdr:rowOff>114300</xdr:rowOff>
    </xdr:to>
    <xdr:graphicFrame macro="">
      <xdr:nvGraphicFramePr>
        <xdr:cNvPr id="4356" name="Chart 4">
          <a:extLst>
            <a:ext uri="{FF2B5EF4-FFF2-40B4-BE49-F238E27FC236}">
              <a16:creationId xmlns:a16="http://schemas.microsoft.com/office/drawing/2014/main" id="{BF644046-6850-4D85-AD97-C3F728BE2C2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xdr:col>
      <xdr:colOff>66675</xdr:colOff>
      <xdr:row>25</xdr:row>
      <xdr:rowOff>38100</xdr:rowOff>
    </xdr:from>
    <xdr:to>
      <xdr:col>15</xdr:col>
      <xdr:colOff>1066800</xdr:colOff>
      <xdr:row>45</xdr:row>
      <xdr:rowOff>47625</xdr:rowOff>
    </xdr:to>
    <xdr:graphicFrame macro="">
      <xdr:nvGraphicFramePr>
        <xdr:cNvPr id="4357" name="Chart 5">
          <a:extLst>
            <a:ext uri="{FF2B5EF4-FFF2-40B4-BE49-F238E27FC236}">
              <a16:creationId xmlns:a16="http://schemas.microsoft.com/office/drawing/2014/main" id="{A9CF10DC-CFCA-4DFB-A988-AC745FDF4B0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38100</xdr:colOff>
      <xdr:row>3</xdr:row>
      <xdr:rowOff>28575</xdr:rowOff>
    </xdr:from>
    <xdr:to>
      <xdr:col>2</xdr:col>
      <xdr:colOff>161925</xdr:colOff>
      <xdr:row>14</xdr:row>
      <xdr:rowOff>28575</xdr:rowOff>
    </xdr:to>
    <xdr:sp macro="" textlink="">
      <xdr:nvSpPr>
        <xdr:cNvPr id="10246" name="Text Box 6">
          <a:extLst>
            <a:ext uri="{FF2B5EF4-FFF2-40B4-BE49-F238E27FC236}">
              <a16:creationId xmlns:a16="http://schemas.microsoft.com/office/drawing/2014/main" id="{F02B281C-F1EA-4362-9523-93623E8D1706}"/>
            </a:ext>
          </a:extLst>
        </xdr:cNvPr>
        <xdr:cNvSpPr txBox="1">
          <a:spLocks noChangeArrowheads="1"/>
        </xdr:cNvSpPr>
      </xdr:nvSpPr>
      <xdr:spPr bwMode="auto">
        <a:xfrm>
          <a:off x="38100" y="590550"/>
          <a:ext cx="6991350" cy="200977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gb" sz="1000" b="1" strike="noStrike">
              <a:solidFill>
                <a:srgbClr val="000000"/>
              </a:solidFill>
              <a:latin typeface="Arial"/>
              <a:cs typeface="Arial"/>
            </a:rPr>
            <a:t>Implementing the cash-flow calculation</a:t>
          </a:r>
          <a:endParaRPr lang="fi-FI" sz="1000" b="0" i="0" strike="noStrike">
            <a:solidFill>
              <a:srgbClr val="000000"/>
            </a:solidFill>
            <a:latin typeface="Arial"/>
            <a:cs typeface="Arial"/>
          </a:endParaRPr>
        </a:p>
        <a:p>
          <a:pPr algn="l" rtl="0">
            <a:defRPr sz="1000"/>
          </a:pPr>
          <a:endParaRPr lang="fi-FI" sz="1000" b="0" i="0" strike="noStrike">
            <a:solidFill>
              <a:srgbClr val="000000"/>
            </a:solidFill>
            <a:latin typeface="Arial"/>
            <a:cs typeface="Arial"/>
          </a:endParaRPr>
        </a:p>
        <a:p>
          <a:pPr algn="l" rtl="0">
            <a:defRPr sz="1000"/>
          </a:pPr>
          <a:r>
            <a:rPr lang="en-gb" sz="1000" strike="noStrike">
              <a:solidFill>
                <a:srgbClr val="000000"/>
              </a:solidFill>
              <a:latin typeface="Arial"/>
              <a:cs typeface="Arial"/>
            </a:rPr>
            <a:t>The 1st month of the cash-flow calculation is replaced with the month in which the cash-flow calculation is first implemented. For example, if the calculation is implemented in October, the 1st month is replaced with October. The 2nd and 3rd month and so on are replaced with their corresponding following months. The 12-month period of the calculation may be different from the company’s fiscal period.</a:t>
          </a:r>
        </a:p>
        <a:p>
          <a:pPr algn="l" rtl="0">
            <a:defRPr sz="1000"/>
          </a:pPr>
          <a:endParaRPr lang="fi-FI" sz="1000" b="0" i="0" strike="noStrike">
            <a:solidFill>
              <a:srgbClr val="000000"/>
            </a:solidFill>
            <a:latin typeface="Arial"/>
            <a:cs typeface="Arial"/>
          </a:endParaRPr>
        </a:p>
        <a:p>
          <a:pPr algn="l" rtl="0">
            <a:defRPr sz="1000"/>
          </a:pPr>
          <a:r>
            <a:rPr lang="en-gb" sz="1000" strike="noStrike">
              <a:solidFill>
                <a:srgbClr val="000000"/>
              </a:solidFill>
              <a:latin typeface="Arial"/>
              <a:cs typeface="Arial"/>
            </a:rPr>
            <a:t>The items to be filled out in the cash-flow calculation are highlighted in green. Other information in the cash-flow calculation is calculated based on the information entries. If the values produced by the formulas are different from actual values, the formula must be replaced with the actual values. </a:t>
          </a:r>
        </a:p>
        <a:p>
          <a:pPr algn="l" rtl="0">
            <a:defRPr sz="1000"/>
          </a:pPr>
          <a:endParaRPr lang="fi-FI" sz="1000" b="0" i="0" strike="noStrike">
            <a:solidFill>
              <a:srgbClr val="000000"/>
            </a:solidFill>
            <a:latin typeface="Arial"/>
            <a:cs typeface="Arial"/>
          </a:endParaRPr>
        </a:p>
        <a:p>
          <a:pPr algn="l" rtl="0">
            <a:defRPr sz="1000"/>
          </a:pPr>
          <a:r>
            <a:rPr lang="en-gb" sz="1000" strike="noStrike">
              <a:solidFill>
                <a:srgbClr val="000000"/>
              </a:solidFill>
              <a:latin typeface="Arial"/>
              <a:cs typeface="Arial"/>
            </a:rPr>
            <a:t>Please note that the result of the cash-flow calculation can be very different from the accounting result, as the result of the cash-flow calculation includes investments but not depreciations, income and costs based on currency movement and not on an accruals basis, and so on.</a:t>
          </a:r>
        </a:p>
      </xdr:txBody>
    </xdr:sp>
    <xdr:clientData/>
  </xdr:twoCellAnchor>
</xdr:wsDr>
</file>

<file path=xl/theme/theme1.xml><?xml version="1.0" encoding="utf-8"?>
<a:theme xmlns:a="http://schemas.openxmlformats.org/drawingml/2006/main" name="Office-te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C1:G12"/>
  <sheetViews>
    <sheetView topLeftCell="A2" workbookViewId="0">
      <selection activeCell="E17" sqref="E17"/>
    </sheetView>
  </sheetViews>
  <sheetFormatPr defaultColWidth="9.140625" defaultRowHeight="12.75"/>
  <cols>
    <col min="1" max="1" width="3.140625" style="39" customWidth="1"/>
    <col min="2" max="5" width="9.140625" style="39"/>
    <col min="6" max="6" width="33" style="39" customWidth="1"/>
    <col min="7" max="9" width="9.140625" style="39"/>
    <col min="10" max="10" width="31.85546875" style="39" customWidth="1"/>
    <col min="11" max="16384" width="9.140625" style="39"/>
  </cols>
  <sheetData>
    <row r="1" spans="3:7" ht="14.25" customHeight="1"/>
    <row r="5" spans="3:7" ht="19.5">
      <c r="G5" s="40"/>
    </row>
    <row r="6" spans="3:7" ht="9" customHeight="1"/>
    <row r="7" spans="3:7" ht="15.75">
      <c r="C7" s="41" t="s">
        <v>0</v>
      </c>
    </row>
    <row r="8" spans="3:7">
      <c r="C8" s="42"/>
    </row>
    <row r="9" spans="3:7" ht="14.25">
      <c r="C9" s="43" t="s">
        <v>1</v>
      </c>
      <c r="F9" s="44" t="s">
        <v>2</v>
      </c>
    </row>
    <row r="10" spans="3:7" ht="14.25">
      <c r="C10" s="43" t="s">
        <v>3</v>
      </c>
      <c r="F10" s="45" t="s">
        <v>4</v>
      </c>
    </row>
    <row r="12" spans="3:7">
      <c r="C12" s="113" t="s">
        <v>5</v>
      </c>
    </row>
  </sheetData>
  <phoneticPr fontId="0" type="noConversion"/>
  <pageMargins left="0.75" right="0.75" top="1" bottom="1" header="0.4921259845" footer="0.4921259845"/>
  <pageSetup orientation="portrait"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A1:AH132"/>
  <sheetViews>
    <sheetView zoomScaleNormal="100" workbookViewId="0">
      <pane xSplit="4" ySplit="7" topLeftCell="E29" activePane="bottomRight" state="frozen"/>
      <selection pane="bottomRight" activeCell="D29" sqref="D29"/>
      <selection pane="bottomLeft" activeCell="A8" sqref="A8"/>
      <selection pane="topRight" activeCell="F1" sqref="F1"/>
    </sheetView>
  </sheetViews>
  <sheetFormatPr defaultColWidth="9.140625" defaultRowHeight="12.6" customHeight="1" outlineLevelRow="1" outlineLevelCol="1"/>
  <cols>
    <col min="1" max="2" width="2.28515625" style="51" customWidth="1"/>
    <col min="3" max="3" width="29.140625" style="51" customWidth="1"/>
    <col min="4" max="4" width="5.28515625" style="51" customWidth="1"/>
    <col min="5" max="5" width="3" style="2" customWidth="1"/>
    <col min="6" max="7" width="12.7109375" style="1" customWidth="1" outlineLevel="1"/>
    <col min="8" max="8" width="13.85546875" style="1" customWidth="1" outlineLevel="1"/>
    <col min="9" max="14" width="12.7109375" style="1" customWidth="1" outlineLevel="1"/>
    <col min="15" max="17" width="14.140625" style="1" customWidth="1" outlineLevel="1"/>
    <col min="18" max="19" width="17.7109375" style="1" customWidth="1" outlineLevel="1"/>
    <col min="20" max="20" width="2.42578125" style="1" customWidth="1"/>
    <col min="21" max="22" width="12.7109375" style="1" customWidth="1" outlineLevel="1"/>
    <col min="23" max="23" width="13.85546875" style="1" customWidth="1" outlineLevel="1"/>
    <col min="24" max="29" width="12.7109375" style="1" customWidth="1" outlineLevel="1"/>
    <col min="30" max="32" width="14.140625" style="1" customWidth="1" outlineLevel="1"/>
    <col min="33" max="34" width="17.7109375" style="1" customWidth="1" outlineLevel="1"/>
    <col min="35" max="16384" width="9.140625" style="2"/>
  </cols>
  <sheetData>
    <row r="1" spans="1:34" ht="12.75" customHeight="1"/>
    <row r="2" spans="1:34" ht="12.75" customHeight="1">
      <c r="A2" s="46" t="s">
        <v>6</v>
      </c>
      <c r="F2" s="38" t="s">
        <v>7</v>
      </c>
      <c r="O2" s="94" t="s">
        <v>8</v>
      </c>
      <c r="U2" s="38" t="s">
        <v>9</v>
      </c>
    </row>
    <row r="3" spans="1:34" ht="12.75" customHeight="1">
      <c r="A3" s="46"/>
      <c r="B3" s="51" t="str">
        <f>Home!F9</f>
        <v>OwnCompany Ltd</v>
      </c>
      <c r="F3" s="38"/>
      <c r="O3" s="1" t="s">
        <v>10</v>
      </c>
      <c r="U3" s="38"/>
    </row>
    <row r="4" spans="1:34" ht="12.75" customHeight="1">
      <c r="A4" s="100"/>
    </row>
    <row r="5" spans="1:34" ht="12.75" customHeight="1">
      <c r="A5" s="52"/>
      <c r="B5" s="53"/>
      <c r="C5" s="53"/>
      <c r="D5" s="53"/>
      <c r="E5" s="9"/>
      <c r="F5" s="10"/>
      <c r="G5" s="10"/>
      <c r="H5" s="10"/>
      <c r="I5" s="10"/>
      <c r="J5" s="10"/>
      <c r="K5" s="10"/>
      <c r="L5" s="10"/>
      <c r="M5" s="10"/>
      <c r="N5" s="10"/>
      <c r="O5" s="10"/>
      <c r="P5" s="10"/>
      <c r="Q5" s="10"/>
      <c r="R5" s="47" t="s">
        <v>11</v>
      </c>
      <c r="S5" s="11"/>
      <c r="T5" s="10"/>
      <c r="U5" s="10"/>
      <c r="V5" s="10"/>
      <c r="W5" s="10"/>
      <c r="X5" s="10"/>
      <c r="Y5" s="10"/>
      <c r="Z5" s="10"/>
      <c r="AA5" s="10"/>
      <c r="AB5" s="10"/>
      <c r="AC5" s="10"/>
      <c r="AD5" s="10"/>
      <c r="AE5" s="10"/>
      <c r="AF5" s="10"/>
      <c r="AG5" s="47" t="s">
        <v>11</v>
      </c>
      <c r="AH5" s="11"/>
    </row>
    <row r="6" spans="1:34" ht="12.75" customHeight="1">
      <c r="B6" s="54"/>
      <c r="C6" s="54"/>
      <c r="D6" s="54"/>
      <c r="E6" s="12"/>
      <c r="F6" s="13" t="s">
        <v>12</v>
      </c>
      <c r="G6" s="13" t="s">
        <v>12</v>
      </c>
      <c r="H6" s="13" t="s">
        <v>12</v>
      </c>
      <c r="I6" s="13" t="s">
        <v>12</v>
      </c>
      <c r="J6" s="13" t="s">
        <v>12</v>
      </c>
      <c r="K6" s="13" t="s">
        <v>12</v>
      </c>
      <c r="L6" s="13" t="s">
        <v>12</v>
      </c>
      <c r="M6" s="13" t="s">
        <v>12</v>
      </c>
      <c r="N6" s="13" t="s">
        <v>12</v>
      </c>
      <c r="O6" s="13" t="s">
        <v>12</v>
      </c>
      <c r="P6" s="13" t="s">
        <v>12</v>
      </c>
      <c r="Q6" s="13" t="s">
        <v>12</v>
      </c>
      <c r="R6" s="14" t="s">
        <v>13</v>
      </c>
      <c r="S6" s="14" t="s">
        <v>14</v>
      </c>
      <c r="T6" s="14"/>
      <c r="U6" s="13" t="s">
        <v>12</v>
      </c>
      <c r="V6" s="13" t="s">
        <v>12</v>
      </c>
      <c r="W6" s="13" t="s">
        <v>12</v>
      </c>
      <c r="X6" s="13" t="s">
        <v>12</v>
      </c>
      <c r="Y6" s="13" t="s">
        <v>12</v>
      </c>
      <c r="Z6" s="13" t="s">
        <v>12</v>
      </c>
      <c r="AA6" s="13" t="s">
        <v>12</v>
      </c>
      <c r="AB6" s="13" t="s">
        <v>12</v>
      </c>
      <c r="AC6" s="13" t="s">
        <v>12</v>
      </c>
      <c r="AD6" s="13" t="s">
        <v>12</v>
      </c>
      <c r="AE6" s="13" t="s">
        <v>12</v>
      </c>
      <c r="AF6" s="13" t="s">
        <v>12</v>
      </c>
      <c r="AG6" s="14" t="s">
        <v>13</v>
      </c>
      <c r="AH6" s="14" t="s">
        <v>14</v>
      </c>
    </row>
    <row r="7" spans="1:34" ht="12.75" customHeight="1">
      <c r="B7" s="54"/>
      <c r="C7" s="54"/>
      <c r="D7" s="54"/>
      <c r="E7" s="12"/>
      <c r="F7" s="16" t="s">
        <v>15</v>
      </c>
      <c r="G7" s="16" t="s">
        <v>16</v>
      </c>
      <c r="H7" s="16" t="s">
        <v>17</v>
      </c>
      <c r="I7" s="16" t="s">
        <v>18</v>
      </c>
      <c r="J7" s="16" t="s">
        <v>19</v>
      </c>
      <c r="K7" s="16" t="s">
        <v>20</v>
      </c>
      <c r="L7" s="16" t="s">
        <v>21</v>
      </c>
      <c r="M7" s="16" t="s">
        <v>22</v>
      </c>
      <c r="N7" s="16" t="s">
        <v>23</v>
      </c>
      <c r="O7" s="16" t="s">
        <v>24</v>
      </c>
      <c r="P7" s="16" t="s">
        <v>25</v>
      </c>
      <c r="Q7" s="16" t="s">
        <v>26</v>
      </c>
      <c r="R7" s="14"/>
      <c r="S7" s="14"/>
      <c r="T7" s="14"/>
      <c r="U7" s="16" t="s">
        <v>15</v>
      </c>
      <c r="V7" s="16" t="s">
        <v>16</v>
      </c>
      <c r="W7" s="16" t="s">
        <v>17</v>
      </c>
      <c r="X7" s="16" t="s">
        <v>18</v>
      </c>
      <c r="Y7" s="16" t="s">
        <v>19</v>
      </c>
      <c r="Z7" s="16" t="s">
        <v>20</v>
      </c>
      <c r="AA7" s="16" t="s">
        <v>21</v>
      </c>
      <c r="AB7" s="16" t="s">
        <v>22</v>
      </c>
      <c r="AC7" s="16" t="s">
        <v>23</v>
      </c>
      <c r="AD7" s="16" t="s">
        <v>24</v>
      </c>
      <c r="AE7" s="16" t="s">
        <v>25</v>
      </c>
      <c r="AF7" s="16" t="s">
        <v>26</v>
      </c>
      <c r="AG7" s="14"/>
      <c r="AH7" s="14"/>
    </row>
    <row r="8" spans="1:34" ht="12.75" customHeight="1">
      <c r="A8" s="55" t="s">
        <v>27</v>
      </c>
      <c r="B8" s="2"/>
      <c r="C8" s="54"/>
      <c r="D8" s="54"/>
      <c r="E8" s="12"/>
      <c r="F8" s="18">
        <f>SUM(F9:F22)</f>
        <v>0</v>
      </c>
      <c r="G8" s="18">
        <f t="shared" ref="G8:Q8" si="0">SUM(G9:G22)</f>
        <v>0</v>
      </c>
      <c r="H8" s="18">
        <f t="shared" si="0"/>
        <v>0</v>
      </c>
      <c r="I8" s="18">
        <f t="shared" si="0"/>
        <v>0</v>
      </c>
      <c r="J8" s="18">
        <f t="shared" si="0"/>
        <v>0</v>
      </c>
      <c r="K8" s="18">
        <f t="shared" si="0"/>
        <v>0</v>
      </c>
      <c r="L8" s="18">
        <f>SUM(L9:L22)</f>
        <v>0</v>
      </c>
      <c r="M8" s="18">
        <f t="shared" si="0"/>
        <v>0</v>
      </c>
      <c r="N8" s="18">
        <f t="shared" si="0"/>
        <v>0</v>
      </c>
      <c r="O8" s="18">
        <f t="shared" si="0"/>
        <v>0</v>
      </c>
      <c r="P8" s="18">
        <f t="shared" si="0"/>
        <v>0</v>
      </c>
      <c r="Q8" s="18">
        <f t="shared" si="0"/>
        <v>0</v>
      </c>
      <c r="R8" s="18">
        <f>SUM(F8:Q8)</f>
        <v>0</v>
      </c>
      <c r="S8" s="18">
        <f>R8/12</f>
        <v>0</v>
      </c>
      <c r="T8" s="18"/>
      <c r="U8" s="18">
        <f>SUM(U9:U22)</f>
        <v>0</v>
      </c>
      <c r="V8" s="18">
        <f t="shared" ref="V8:AF8" si="1">SUM(V9:V22)</f>
        <v>0</v>
      </c>
      <c r="W8" s="18">
        <f t="shared" si="1"/>
        <v>0</v>
      </c>
      <c r="X8" s="18">
        <f t="shared" si="1"/>
        <v>0</v>
      </c>
      <c r="Y8" s="18">
        <f t="shared" si="1"/>
        <v>0</v>
      </c>
      <c r="Z8" s="18">
        <f t="shared" si="1"/>
        <v>0</v>
      </c>
      <c r="AA8" s="18">
        <f t="shared" si="1"/>
        <v>0</v>
      </c>
      <c r="AB8" s="18">
        <f t="shared" si="1"/>
        <v>0</v>
      </c>
      <c r="AC8" s="18">
        <f t="shared" si="1"/>
        <v>0</v>
      </c>
      <c r="AD8" s="18">
        <f t="shared" si="1"/>
        <v>0</v>
      </c>
      <c r="AE8" s="18">
        <f t="shared" si="1"/>
        <v>0</v>
      </c>
      <c r="AF8" s="18">
        <f t="shared" si="1"/>
        <v>0</v>
      </c>
      <c r="AG8" s="18">
        <f t="shared" ref="AG8:AG22" si="2">SUM(U8:AF8)</f>
        <v>0</v>
      </c>
      <c r="AH8" s="18">
        <f>AG8/12</f>
        <v>0</v>
      </c>
    </row>
    <row r="9" spans="1:34" s="6" customFormat="1" ht="12.75" customHeight="1">
      <c r="A9" s="46"/>
      <c r="B9" s="55"/>
      <c r="C9" s="54" t="s">
        <v>28</v>
      </c>
      <c r="D9" s="55"/>
      <c r="E9" s="15"/>
      <c r="F9" s="34"/>
      <c r="G9" s="34"/>
      <c r="H9" s="34"/>
      <c r="I9" s="34"/>
      <c r="J9" s="34"/>
      <c r="K9" s="34"/>
      <c r="L9" s="34"/>
      <c r="M9" s="34"/>
      <c r="N9" s="34"/>
      <c r="O9" s="34"/>
      <c r="P9" s="34"/>
      <c r="Q9" s="34"/>
      <c r="R9" s="16">
        <f t="shared" ref="R9:R20" si="3">SUM(F9:Q9)</f>
        <v>0</v>
      </c>
      <c r="S9" s="16">
        <f t="shared" ref="S9:S29" si="4">SUM(R9/12)</f>
        <v>0</v>
      </c>
      <c r="T9" s="16"/>
      <c r="U9" s="34"/>
      <c r="V9" s="34"/>
      <c r="W9" s="34"/>
      <c r="X9" s="34"/>
      <c r="Y9" s="34"/>
      <c r="Z9" s="34"/>
      <c r="AA9" s="34"/>
      <c r="AB9" s="34"/>
      <c r="AC9" s="34"/>
      <c r="AD9" s="34"/>
      <c r="AE9" s="34"/>
      <c r="AF9" s="34"/>
      <c r="AG9" s="16">
        <f t="shared" si="2"/>
        <v>0</v>
      </c>
      <c r="AH9" s="16">
        <f t="shared" ref="AH9:AH29" si="5">SUM(AG9/12)</f>
        <v>0</v>
      </c>
    </row>
    <row r="10" spans="1:34" ht="12.75" customHeight="1">
      <c r="B10" s="54"/>
      <c r="C10" s="54" t="s">
        <v>28</v>
      </c>
      <c r="D10" s="56"/>
      <c r="E10" s="17"/>
      <c r="F10" s="34"/>
      <c r="G10" s="34"/>
      <c r="H10" s="34"/>
      <c r="I10" s="34"/>
      <c r="J10" s="34"/>
      <c r="K10" s="34"/>
      <c r="L10" s="34"/>
      <c r="M10" s="34"/>
      <c r="N10" s="34"/>
      <c r="O10" s="34"/>
      <c r="P10" s="34"/>
      <c r="Q10" s="34"/>
      <c r="R10" s="16">
        <f t="shared" si="3"/>
        <v>0</v>
      </c>
      <c r="S10" s="16">
        <f t="shared" si="4"/>
        <v>0</v>
      </c>
      <c r="T10" s="16"/>
      <c r="U10" s="34"/>
      <c r="V10" s="34"/>
      <c r="W10" s="34"/>
      <c r="X10" s="34"/>
      <c r="Y10" s="34"/>
      <c r="Z10" s="34"/>
      <c r="AA10" s="34"/>
      <c r="AB10" s="34"/>
      <c r="AC10" s="34"/>
      <c r="AD10" s="34"/>
      <c r="AE10" s="34"/>
      <c r="AF10" s="34"/>
      <c r="AG10" s="16">
        <f t="shared" si="2"/>
        <v>0</v>
      </c>
      <c r="AH10" s="16">
        <f t="shared" si="5"/>
        <v>0</v>
      </c>
    </row>
    <row r="11" spans="1:34" s="6" customFormat="1" ht="12.75" customHeight="1">
      <c r="A11" s="46"/>
      <c r="B11" s="55"/>
      <c r="C11" s="54" t="s">
        <v>28</v>
      </c>
      <c r="D11" s="55"/>
      <c r="E11" s="15"/>
      <c r="F11" s="34"/>
      <c r="G11" s="34"/>
      <c r="H11" s="34"/>
      <c r="I11" s="34"/>
      <c r="J11" s="34"/>
      <c r="K11" s="34"/>
      <c r="L11" s="34"/>
      <c r="M11" s="34"/>
      <c r="N11" s="34"/>
      <c r="O11" s="34"/>
      <c r="P11" s="34"/>
      <c r="Q11" s="34"/>
      <c r="R11" s="16">
        <f t="shared" si="3"/>
        <v>0</v>
      </c>
      <c r="S11" s="16">
        <f t="shared" si="4"/>
        <v>0</v>
      </c>
      <c r="T11" s="16"/>
      <c r="U11" s="34"/>
      <c r="V11" s="34"/>
      <c r="W11" s="34"/>
      <c r="X11" s="34"/>
      <c r="Y11" s="34"/>
      <c r="Z11" s="34"/>
      <c r="AA11" s="34"/>
      <c r="AB11" s="34"/>
      <c r="AC11" s="34"/>
      <c r="AD11" s="34"/>
      <c r="AE11" s="34"/>
      <c r="AF11" s="34"/>
      <c r="AG11" s="16">
        <f t="shared" si="2"/>
        <v>0</v>
      </c>
      <c r="AH11" s="16">
        <f t="shared" si="5"/>
        <v>0</v>
      </c>
    </row>
    <row r="12" spans="1:34" ht="12.75" customHeight="1">
      <c r="B12" s="55"/>
      <c r="C12" s="54" t="s">
        <v>28</v>
      </c>
      <c r="D12" s="54"/>
      <c r="E12" s="12"/>
      <c r="F12" s="34"/>
      <c r="G12" s="34"/>
      <c r="H12" s="34"/>
      <c r="I12" s="34"/>
      <c r="J12" s="34"/>
      <c r="K12" s="34"/>
      <c r="L12" s="34"/>
      <c r="M12" s="34"/>
      <c r="N12" s="34"/>
      <c r="O12" s="34"/>
      <c r="P12" s="34"/>
      <c r="Q12" s="34"/>
      <c r="R12" s="16">
        <f t="shared" si="3"/>
        <v>0</v>
      </c>
      <c r="S12" s="16">
        <f t="shared" si="4"/>
        <v>0</v>
      </c>
      <c r="T12" s="16"/>
      <c r="U12" s="34"/>
      <c r="V12" s="34"/>
      <c r="W12" s="34"/>
      <c r="X12" s="34"/>
      <c r="Y12" s="34"/>
      <c r="Z12" s="34"/>
      <c r="AA12" s="34"/>
      <c r="AB12" s="34"/>
      <c r="AC12" s="34"/>
      <c r="AD12" s="34"/>
      <c r="AE12" s="34"/>
      <c r="AF12" s="34"/>
      <c r="AG12" s="16">
        <f t="shared" si="2"/>
        <v>0</v>
      </c>
      <c r="AH12" s="16">
        <f t="shared" si="5"/>
        <v>0</v>
      </c>
    </row>
    <row r="13" spans="1:34" ht="12.75" customHeight="1">
      <c r="B13" s="54"/>
      <c r="C13" s="54" t="s">
        <v>28</v>
      </c>
      <c r="D13" s="54"/>
      <c r="E13" s="12"/>
      <c r="F13" s="34"/>
      <c r="G13" s="34"/>
      <c r="H13" s="34"/>
      <c r="I13" s="34"/>
      <c r="J13" s="34"/>
      <c r="K13" s="34"/>
      <c r="L13" s="34"/>
      <c r="M13" s="34"/>
      <c r="N13" s="34"/>
      <c r="O13" s="34"/>
      <c r="P13" s="34"/>
      <c r="Q13" s="34"/>
      <c r="R13" s="16">
        <f t="shared" si="3"/>
        <v>0</v>
      </c>
      <c r="S13" s="16">
        <f t="shared" si="4"/>
        <v>0</v>
      </c>
      <c r="T13" s="16"/>
      <c r="U13" s="34"/>
      <c r="V13" s="34"/>
      <c r="W13" s="34"/>
      <c r="X13" s="34"/>
      <c r="Y13" s="34"/>
      <c r="Z13" s="34"/>
      <c r="AA13" s="34"/>
      <c r="AB13" s="34"/>
      <c r="AC13" s="34"/>
      <c r="AD13" s="34"/>
      <c r="AE13" s="34"/>
      <c r="AF13" s="34"/>
      <c r="AG13" s="16">
        <f t="shared" si="2"/>
        <v>0</v>
      </c>
      <c r="AH13" s="16">
        <f t="shared" si="5"/>
        <v>0</v>
      </c>
    </row>
    <row r="14" spans="1:34" ht="12.75" hidden="1" customHeight="1" outlineLevel="1">
      <c r="B14" s="54"/>
      <c r="C14" s="54" t="s">
        <v>28</v>
      </c>
      <c r="D14" s="54"/>
      <c r="E14" s="12"/>
      <c r="F14" s="34"/>
      <c r="G14" s="34"/>
      <c r="H14" s="34"/>
      <c r="I14" s="34"/>
      <c r="J14" s="34"/>
      <c r="K14" s="34"/>
      <c r="L14" s="34"/>
      <c r="M14" s="34"/>
      <c r="N14" s="34"/>
      <c r="O14" s="34"/>
      <c r="P14" s="34"/>
      <c r="Q14" s="34"/>
      <c r="R14" s="16">
        <f t="shared" si="3"/>
        <v>0</v>
      </c>
      <c r="S14" s="16">
        <f t="shared" si="4"/>
        <v>0</v>
      </c>
      <c r="T14" s="16"/>
      <c r="U14" s="34"/>
      <c r="V14" s="34"/>
      <c r="W14" s="34"/>
      <c r="X14" s="34"/>
      <c r="Y14" s="34"/>
      <c r="Z14" s="34"/>
      <c r="AA14" s="34"/>
      <c r="AB14" s="34"/>
      <c r="AC14" s="34"/>
      <c r="AD14" s="34"/>
      <c r="AE14" s="34"/>
      <c r="AF14" s="34"/>
      <c r="AG14" s="16">
        <f t="shared" si="2"/>
        <v>0</v>
      </c>
      <c r="AH14" s="16">
        <f t="shared" si="5"/>
        <v>0</v>
      </c>
    </row>
    <row r="15" spans="1:34" ht="12.75" hidden="1" customHeight="1" outlineLevel="1">
      <c r="B15" s="54"/>
      <c r="C15" s="54" t="s">
        <v>28</v>
      </c>
      <c r="D15" s="54"/>
      <c r="E15" s="12"/>
      <c r="F15" s="34"/>
      <c r="G15" s="34"/>
      <c r="H15" s="34"/>
      <c r="I15" s="34"/>
      <c r="J15" s="34"/>
      <c r="K15" s="34"/>
      <c r="L15" s="34"/>
      <c r="M15" s="34"/>
      <c r="N15" s="34"/>
      <c r="O15" s="34"/>
      <c r="P15" s="34"/>
      <c r="Q15" s="34"/>
      <c r="R15" s="16">
        <f>SUM(F15:Q15)</f>
        <v>0</v>
      </c>
      <c r="S15" s="16">
        <f t="shared" si="4"/>
        <v>0</v>
      </c>
      <c r="T15" s="16"/>
      <c r="U15" s="34"/>
      <c r="V15" s="34"/>
      <c r="W15" s="34"/>
      <c r="X15" s="34"/>
      <c r="Y15" s="34"/>
      <c r="Z15" s="34"/>
      <c r="AA15" s="34"/>
      <c r="AB15" s="34"/>
      <c r="AC15" s="34"/>
      <c r="AD15" s="34"/>
      <c r="AE15" s="34"/>
      <c r="AF15" s="34"/>
      <c r="AG15" s="16">
        <f t="shared" si="2"/>
        <v>0</v>
      </c>
      <c r="AH15" s="16">
        <f t="shared" si="5"/>
        <v>0</v>
      </c>
    </row>
    <row r="16" spans="1:34" ht="12.75" hidden="1" customHeight="1" outlineLevel="1">
      <c r="B16" s="54"/>
      <c r="C16" s="54" t="s">
        <v>28</v>
      </c>
      <c r="D16" s="54"/>
      <c r="E16" s="12"/>
      <c r="F16" s="34"/>
      <c r="G16" s="34"/>
      <c r="H16" s="34"/>
      <c r="I16" s="34"/>
      <c r="J16" s="34"/>
      <c r="K16" s="34"/>
      <c r="L16" s="34"/>
      <c r="M16" s="34"/>
      <c r="N16" s="34"/>
      <c r="O16" s="34"/>
      <c r="P16" s="34"/>
      <c r="Q16" s="34"/>
      <c r="R16" s="16">
        <f>SUM(F16:Q16)</f>
        <v>0</v>
      </c>
      <c r="S16" s="16">
        <f t="shared" si="4"/>
        <v>0</v>
      </c>
      <c r="T16" s="16"/>
      <c r="U16" s="34"/>
      <c r="V16" s="34"/>
      <c r="W16" s="34"/>
      <c r="X16" s="34"/>
      <c r="Y16" s="34"/>
      <c r="Z16" s="34"/>
      <c r="AA16" s="34"/>
      <c r="AB16" s="34"/>
      <c r="AC16" s="34"/>
      <c r="AD16" s="34"/>
      <c r="AE16" s="34"/>
      <c r="AF16" s="34"/>
      <c r="AG16" s="16">
        <f t="shared" si="2"/>
        <v>0</v>
      </c>
      <c r="AH16" s="16">
        <f t="shared" si="5"/>
        <v>0</v>
      </c>
    </row>
    <row r="17" spans="1:34" ht="12.75" hidden="1" customHeight="1" outlineLevel="1">
      <c r="B17" s="54"/>
      <c r="C17" s="54" t="s">
        <v>28</v>
      </c>
      <c r="D17" s="54"/>
      <c r="E17" s="12"/>
      <c r="F17" s="34"/>
      <c r="G17" s="34"/>
      <c r="H17" s="34"/>
      <c r="I17" s="34"/>
      <c r="J17" s="34"/>
      <c r="K17" s="34"/>
      <c r="L17" s="34"/>
      <c r="M17" s="34"/>
      <c r="N17" s="34"/>
      <c r="O17" s="34"/>
      <c r="P17" s="34"/>
      <c r="Q17" s="34"/>
      <c r="R17" s="16">
        <f>SUM(F17:Q17)</f>
        <v>0</v>
      </c>
      <c r="S17" s="16">
        <f t="shared" si="4"/>
        <v>0</v>
      </c>
      <c r="T17" s="16"/>
      <c r="U17" s="34"/>
      <c r="V17" s="34"/>
      <c r="W17" s="34"/>
      <c r="X17" s="34"/>
      <c r="Y17" s="34"/>
      <c r="Z17" s="34"/>
      <c r="AA17" s="34"/>
      <c r="AB17" s="34"/>
      <c r="AC17" s="34"/>
      <c r="AD17" s="34"/>
      <c r="AE17" s="34"/>
      <c r="AF17" s="34"/>
      <c r="AG17" s="16">
        <f t="shared" si="2"/>
        <v>0</v>
      </c>
      <c r="AH17" s="16">
        <f t="shared" si="5"/>
        <v>0</v>
      </c>
    </row>
    <row r="18" spans="1:34" ht="12.75" hidden="1" customHeight="1" outlineLevel="1">
      <c r="B18" s="54"/>
      <c r="C18" s="54" t="s">
        <v>28</v>
      </c>
      <c r="D18" s="54"/>
      <c r="E18" s="12"/>
      <c r="F18" s="34"/>
      <c r="G18" s="34"/>
      <c r="H18" s="34"/>
      <c r="I18" s="34"/>
      <c r="J18" s="34"/>
      <c r="K18" s="34"/>
      <c r="L18" s="34"/>
      <c r="M18" s="34"/>
      <c r="N18" s="34"/>
      <c r="O18" s="34"/>
      <c r="P18" s="34"/>
      <c r="Q18" s="34"/>
      <c r="R18" s="16">
        <f>SUM(F18:Q18)</f>
        <v>0</v>
      </c>
      <c r="S18" s="16">
        <f t="shared" si="4"/>
        <v>0</v>
      </c>
      <c r="T18" s="16"/>
      <c r="U18" s="34"/>
      <c r="V18" s="34"/>
      <c r="W18" s="34"/>
      <c r="X18" s="34"/>
      <c r="Y18" s="34"/>
      <c r="Z18" s="34"/>
      <c r="AA18" s="34"/>
      <c r="AB18" s="34"/>
      <c r="AC18" s="34"/>
      <c r="AD18" s="34"/>
      <c r="AE18" s="34"/>
      <c r="AF18" s="34"/>
      <c r="AG18" s="16">
        <f t="shared" si="2"/>
        <v>0</v>
      </c>
      <c r="AH18" s="16">
        <f t="shared" si="5"/>
        <v>0</v>
      </c>
    </row>
    <row r="19" spans="1:34" ht="12.75" hidden="1" customHeight="1" outlineLevel="1">
      <c r="B19" s="54"/>
      <c r="C19" s="54" t="s">
        <v>28</v>
      </c>
      <c r="D19" s="54"/>
      <c r="E19" s="12"/>
      <c r="F19" s="34"/>
      <c r="G19" s="34"/>
      <c r="H19" s="34"/>
      <c r="I19" s="34"/>
      <c r="J19" s="34"/>
      <c r="K19" s="34"/>
      <c r="L19" s="34"/>
      <c r="M19" s="34"/>
      <c r="N19" s="34"/>
      <c r="O19" s="34"/>
      <c r="P19" s="34"/>
      <c r="Q19" s="34"/>
      <c r="R19" s="16">
        <f t="shared" si="3"/>
        <v>0</v>
      </c>
      <c r="S19" s="16">
        <f t="shared" si="4"/>
        <v>0</v>
      </c>
      <c r="T19" s="16"/>
      <c r="U19" s="34"/>
      <c r="V19" s="34"/>
      <c r="W19" s="34"/>
      <c r="X19" s="34"/>
      <c r="Y19" s="34"/>
      <c r="Z19" s="34"/>
      <c r="AA19" s="34"/>
      <c r="AB19" s="34"/>
      <c r="AC19" s="34"/>
      <c r="AD19" s="34"/>
      <c r="AE19" s="34"/>
      <c r="AF19" s="34"/>
      <c r="AG19" s="16">
        <f t="shared" si="2"/>
        <v>0</v>
      </c>
      <c r="AH19" s="16">
        <f t="shared" si="5"/>
        <v>0</v>
      </c>
    </row>
    <row r="20" spans="1:34" ht="12.75" hidden="1" customHeight="1" outlineLevel="1">
      <c r="B20" s="54"/>
      <c r="C20" s="54" t="s">
        <v>28</v>
      </c>
      <c r="D20" s="54"/>
      <c r="E20" s="12"/>
      <c r="F20" s="34"/>
      <c r="G20" s="34"/>
      <c r="H20" s="34"/>
      <c r="I20" s="34"/>
      <c r="J20" s="34"/>
      <c r="K20" s="34"/>
      <c r="L20" s="34"/>
      <c r="M20" s="34"/>
      <c r="N20" s="34"/>
      <c r="O20" s="34"/>
      <c r="P20" s="34"/>
      <c r="Q20" s="34"/>
      <c r="R20" s="16">
        <f t="shared" si="3"/>
        <v>0</v>
      </c>
      <c r="S20" s="16">
        <f t="shared" si="4"/>
        <v>0</v>
      </c>
      <c r="T20" s="16"/>
      <c r="U20" s="34"/>
      <c r="V20" s="34"/>
      <c r="W20" s="34"/>
      <c r="X20" s="34"/>
      <c r="Y20" s="34"/>
      <c r="Z20" s="34"/>
      <c r="AA20" s="34"/>
      <c r="AB20" s="34"/>
      <c r="AC20" s="34"/>
      <c r="AD20" s="34"/>
      <c r="AE20" s="34"/>
      <c r="AF20" s="34"/>
      <c r="AG20" s="16">
        <f t="shared" si="2"/>
        <v>0</v>
      </c>
      <c r="AH20" s="16">
        <f t="shared" si="5"/>
        <v>0</v>
      </c>
    </row>
    <row r="21" spans="1:34" ht="12.75" customHeight="1" collapsed="1">
      <c r="B21" s="54"/>
      <c r="C21" s="105" t="str">
        <f>CONCATENATE("VAT ",D21*100,"% sales (add % to D21)")</f>
        <v>VAT 10% sales (add % to D21)</v>
      </c>
      <c r="D21" s="106">
        <v>0.1</v>
      </c>
      <c r="E21" s="12"/>
      <c r="F21" s="34"/>
      <c r="G21" s="34"/>
      <c r="H21" s="34"/>
      <c r="I21" s="34"/>
      <c r="J21" s="34"/>
      <c r="K21" s="34"/>
      <c r="L21" s="34"/>
      <c r="M21" s="34"/>
      <c r="N21" s="34"/>
      <c r="O21" s="34"/>
      <c r="P21" s="34"/>
      <c r="Q21" s="34"/>
      <c r="R21" s="16">
        <f>SUM(F21:Q21)</f>
        <v>0</v>
      </c>
      <c r="S21" s="16">
        <f>SUM(R21/12)</f>
        <v>0</v>
      </c>
      <c r="T21" s="16"/>
      <c r="U21" s="34"/>
      <c r="V21" s="34"/>
      <c r="W21" s="34"/>
      <c r="X21" s="34"/>
      <c r="Y21" s="34"/>
      <c r="Z21" s="34"/>
      <c r="AA21" s="34"/>
      <c r="AB21" s="34"/>
      <c r="AC21" s="34"/>
      <c r="AD21" s="34"/>
      <c r="AE21" s="34"/>
      <c r="AF21" s="34"/>
      <c r="AG21" s="16">
        <f>SUM(U21:AF21)</f>
        <v>0</v>
      </c>
      <c r="AH21" s="16">
        <f>SUM(AG21/12)</f>
        <v>0</v>
      </c>
    </row>
    <row r="22" spans="1:34" ht="12.75" customHeight="1">
      <c r="B22" s="54"/>
      <c r="C22" s="54" t="s">
        <v>29</v>
      </c>
      <c r="D22" s="54"/>
      <c r="E22" s="12"/>
      <c r="F22" s="34"/>
      <c r="G22" s="34"/>
      <c r="H22" s="34"/>
      <c r="I22" s="34"/>
      <c r="J22" s="34"/>
      <c r="K22" s="34"/>
      <c r="L22" s="34"/>
      <c r="M22" s="34"/>
      <c r="N22" s="34"/>
      <c r="O22" s="34"/>
      <c r="P22" s="34"/>
      <c r="Q22" s="34"/>
      <c r="R22" s="16">
        <f>SUM(F22:Q22)</f>
        <v>0</v>
      </c>
      <c r="S22" s="16">
        <f t="shared" si="4"/>
        <v>0</v>
      </c>
      <c r="T22" s="16"/>
      <c r="U22" s="34"/>
      <c r="V22" s="34"/>
      <c r="W22" s="34"/>
      <c r="X22" s="34"/>
      <c r="Y22" s="34"/>
      <c r="Z22" s="34"/>
      <c r="AA22" s="34"/>
      <c r="AB22" s="34"/>
      <c r="AC22" s="34"/>
      <c r="AD22" s="34"/>
      <c r="AE22" s="34"/>
      <c r="AF22" s="34"/>
      <c r="AG22" s="16">
        <f t="shared" si="2"/>
        <v>0</v>
      </c>
      <c r="AH22" s="16">
        <f t="shared" si="5"/>
        <v>0</v>
      </c>
    </row>
    <row r="24" spans="1:34" ht="12.75" customHeight="1">
      <c r="A24" s="95" t="s">
        <v>30</v>
      </c>
      <c r="B24" s="2"/>
      <c r="C24" s="54"/>
      <c r="D24" s="54"/>
      <c r="E24" s="12"/>
      <c r="F24" s="18">
        <f>SUM(F25:F28)</f>
        <v>0</v>
      </c>
      <c r="G24" s="18">
        <f t="shared" ref="G24:Q24" si="6">SUM(G25:G28)</f>
        <v>0</v>
      </c>
      <c r="H24" s="18">
        <f t="shared" si="6"/>
        <v>0</v>
      </c>
      <c r="I24" s="18">
        <f t="shared" si="6"/>
        <v>0</v>
      </c>
      <c r="J24" s="18">
        <f t="shared" si="6"/>
        <v>0</v>
      </c>
      <c r="K24" s="18">
        <f t="shared" si="6"/>
        <v>0</v>
      </c>
      <c r="L24" s="18">
        <f t="shared" si="6"/>
        <v>0</v>
      </c>
      <c r="M24" s="18">
        <f t="shared" si="6"/>
        <v>0</v>
      </c>
      <c r="N24" s="18">
        <f t="shared" si="6"/>
        <v>0</v>
      </c>
      <c r="O24" s="18">
        <f t="shared" si="6"/>
        <v>0</v>
      </c>
      <c r="P24" s="18">
        <f t="shared" si="6"/>
        <v>0</v>
      </c>
      <c r="Q24" s="18">
        <f t="shared" si="6"/>
        <v>0</v>
      </c>
      <c r="R24" s="16">
        <f t="shared" ref="R24:R29" si="7">SUM(F24:Q24)</f>
        <v>0</v>
      </c>
      <c r="S24" s="16">
        <f t="shared" si="4"/>
        <v>0</v>
      </c>
      <c r="T24" s="18"/>
      <c r="U24" s="18">
        <f t="shared" ref="U24:AF24" si="8">SUM(U25:U28)</f>
        <v>0</v>
      </c>
      <c r="V24" s="18">
        <f t="shared" si="8"/>
        <v>0</v>
      </c>
      <c r="W24" s="18">
        <f t="shared" si="8"/>
        <v>0</v>
      </c>
      <c r="X24" s="18">
        <f t="shared" si="8"/>
        <v>0</v>
      </c>
      <c r="Y24" s="18">
        <f t="shared" si="8"/>
        <v>0</v>
      </c>
      <c r="Z24" s="18">
        <f t="shared" si="8"/>
        <v>0</v>
      </c>
      <c r="AA24" s="18">
        <f t="shared" si="8"/>
        <v>0</v>
      </c>
      <c r="AB24" s="18">
        <f t="shared" si="8"/>
        <v>0</v>
      </c>
      <c r="AC24" s="18">
        <f t="shared" si="8"/>
        <v>0</v>
      </c>
      <c r="AD24" s="18">
        <f t="shared" si="8"/>
        <v>0</v>
      </c>
      <c r="AE24" s="18">
        <f t="shared" si="8"/>
        <v>0</v>
      </c>
      <c r="AF24" s="18">
        <f t="shared" si="8"/>
        <v>0</v>
      </c>
      <c r="AG24" s="16">
        <f t="shared" ref="AG24:AG29" si="9">SUM(U24:AF24)</f>
        <v>0</v>
      </c>
      <c r="AH24" s="16">
        <f t="shared" si="5"/>
        <v>0</v>
      </c>
    </row>
    <row r="25" spans="1:34" ht="12.75" customHeight="1">
      <c r="A25" s="46"/>
      <c r="B25" s="96" t="s">
        <v>31</v>
      </c>
      <c r="C25" s="54"/>
      <c r="D25" s="54"/>
      <c r="E25" s="12"/>
      <c r="F25" s="34"/>
      <c r="G25" s="34"/>
      <c r="H25" s="34"/>
      <c r="I25" s="34"/>
      <c r="J25" s="34"/>
      <c r="K25" s="34"/>
      <c r="L25" s="34"/>
      <c r="M25" s="34"/>
      <c r="N25" s="34"/>
      <c r="O25" s="34"/>
      <c r="P25" s="34"/>
      <c r="Q25" s="34"/>
      <c r="R25" s="16">
        <f t="shared" si="7"/>
        <v>0</v>
      </c>
      <c r="S25" s="16">
        <f t="shared" si="4"/>
        <v>0</v>
      </c>
      <c r="T25" s="18"/>
      <c r="U25" s="34"/>
      <c r="V25" s="34"/>
      <c r="W25" s="34"/>
      <c r="X25" s="34"/>
      <c r="Y25" s="34"/>
      <c r="Z25" s="34"/>
      <c r="AA25" s="34"/>
      <c r="AB25" s="34"/>
      <c r="AC25" s="34"/>
      <c r="AD25" s="34"/>
      <c r="AE25" s="34"/>
      <c r="AF25" s="34"/>
      <c r="AG25" s="16">
        <f t="shared" si="9"/>
        <v>0</v>
      </c>
      <c r="AH25" s="16">
        <f t="shared" si="5"/>
        <v>0</v>
      </c>
    </row>
    <row r="26" spans="1:34" ht="12.75" customHeight="1">
      <c r="A26" s="46"/>
      <c r="B26" s="96" t="s">
        <v>32</v>
      </c>
      <c r="C26" s="54"/>
      <c r="D26" s="54"/>
      <c r="E26" s="12"/>
      <c r="F26" s="34"/>
      <c r="G26" s="34"/>
      <c r="H26" s="34"/>
      <c r="I26" s="34"/>
      <c r="J26" s="34"/>
      <c r="K26" s="34"/>
      <c r="L26" s="34"/>
      <c r="M26" s="34"/>
      <c r="N26" s="34"/>
      <c r="O26" s="34"/>
      <c r="P26" s="34"/>
      <c r="Q26" s="34"/>
      <c r="R26" s="16">
        <f t="shared" si="7"/>
        <v>0</v>
      </c>
      <c r="S26" s="16">
        <f t="shared" si="4"/>
        <v>0</v>
      </c>
      <c r="T26" s="18"/>
      <c r="U26" s="34"/>
      <c r="V26" s="34"/>
      <c r="W26" s="34"/>
      <c r="X26" s="34"/>
      <c r="Y26" s="34"/>
      <c r="Z26" s="34"/>
      <c r="AA26" s="34"/>
      <c r="AB26" s="34"/>
      <c r="AC26" s="34"/>
      <c r="AD26" s="34"/>
      <c r="AE26" s="34"/>
      <c r="AF26" s="34"/>
      <c r="AG26" s="16">
        <f t="shared" si="9"/>
        <v>0</v>
      </c>
      <c r="AH26" s="16">
        <f t="shared" si="5"/>
        <v>0</v>
      </c>
    </row>
    <row r="27" spans="1:34" ht="12.75" customHeight="1">
      <c r="A27" s="46"/>
      <c r="B27" s="96" t="s">
        <v>33</v>
      </c>
      <c r="C27" s="54"/>
      <c r="D27" s="54"/>
      <c r="E27" s="12"/>
      <c r="F27" s="34"/>
      <c r="G27" s="34"/>
      <c r="H27" s="34"/>
      <c r="I27" s="34"/>
      <c r="J27" s="34"/>
      <c r="K27" s="34"/>
      <c r="L27" s="34"/>
      <c r="M27" s="34"/>
      <c r="N27" s="34"/>
      <c r="O27" s="34"/>
      <c r="P27" s="34"/>
      <c r="Q27" s="34"/>
      <c r="R27" s="16">
        <f t="shared" si="7"/>
        <v>0</v>
      </c>
      <c r="S27" s="16">
        <f t="shared" si="4"/>
        <v>0</v>
      </c>
      <c r="T27" s="18"/>
      <c r="U27" s="34"/>
      <c r="V27" s="34"/>
      <c r="W27" s="34"/>
      <c r="X27" s="34"/>
      <c r="Y27" s="34"/>
      <c r="Z27" s="34"/>
      <c r="AA27" s="34"/>
      <c r="AB27" s="34"/>
      <c r="AC27" s="34"/>
      <c r="AD27" s="34"/>
      <c r="AE27" s="34"/>
      <c r="AF27" s="34"/>
      <c r="AG27" s="16">
        <f t="shared" si="9"/>
        <v>0</v>
      </c>
      <c r="AH27" s="16">
        <f t="shared" si="5"/>
        <v>0</v>
      </c>
    </row>
    <row r="28" spans="1:34" ht="12.75" customHeight="1">
      <c r="A28" s="46"/>
      <c r="B28" s="105" t="str">
        <f>CONCATENATE("VAT ",D28*100,"% costs (add % to D28)")</f>
        <v>VAT 10% costs (add % to D28)</v>
      </c>
      <c r="C28" s="107"/>
      <c r="D28" s="106">
        <v>0.1</v>
      </c>
      <c r="E28" s="12"/>
      <c r="F28" s="34"/>
      <c r="G28" s="34"/>
      <c r="H28" s="34"/>
      <c r="I28" s="34"/>
      <c r="J28" s="34"/>
      <c r="K28" s="34"/>
      <c r="L28" s="34"/>
      <c r="M28" s="34"/>
      <c r="N28" s="34"/>
      <c r="O28" s="34"/>
      <c r="P28" s="34"/>
      <c r="Q28" s="34"/>
      <c r="R28" s="16">
        <f t="shared" si="7"/>
        <v>0</v>
      </c>
      <c r="S28" s="16">
        <f>SUM(R28/12)</f>
        <v>0</v>
      </c>
      <c r="T28" s="18"/>
      <c r="U28" s="34"/>
      <c r="V28" s="34"/>
      <c r="W28" s="34"/>
      <c r="X28" s="34"/>
      <c r="Y28" s="34"/>
      <c r="Z28" s="34"/>
      <c r="AA28" s="34"/>
      <c r="AB28" s="34"/>
      <c r="AC28" s="34"/>
      <c r="AD28" s="34"/>
      <c r="AE28" s="34"/>
      <c r="AF28" s="34"/>
      <c r="AG28" s="16">
        <f t="shared" si="9"/>
        <v>0</v>
      </c>
      <c r="AH28" s="16"/>
    </row>
    <row r="29" spans="1:34" ht="12.75" customHeight="1">
      <c r="A29" s="95" t="s">
        <v>34</v>
      </c>
      <c r="B29" s="2"/>
      <c r="C29" s="54"/>
      <c r="D29" s="54"/>
      <c r="E29" s="12"/>
      <c r="F29" s="18">
        <f>F8-F24</f>
        <v>0</v>
      </c>
      <c r="G29" s="18">
        <f t="shared" ref="G29:Q29" si="10">G8-G24</f>
        <v>0</v>
      </c>
      <c r="H29" s="18">
        <f t="shared" si="10"/>
        <v>0</v>
      </c>
      <c r="I29" s="18">
        <f t="shared" si="10"/>
        <v>0</v>
      </c>
      <c r="J29" s="18">
        <f t="shared" si="10"/>
        <v>0</v>
      </c>
      <c r="K29" s="18">
        <f t="shared" si="10"/>
        <v>0</v>
      </c>
      <c r="L29" s="18">
        <f t="shared" si="10"/>
        <v>0</v>
      </c>
      <c r="M29" s="18">
        <f t="shared" si="10"/>
        <v>0</v>
      </c>
      <c r="N29" s="18">
        <f t="shared" si="10"/>
        <v>0</v>
      </c>
      <c r="O29" s="18">
        <f t="shared" si="10"/>
        <v>0</v>
      </c>
      <c r="P29" s="18">
        <f t="shared" si="10"/>
        <v>0</v>
      </c>
      <c r="Q29" s="18">
        <f t="shared" si="10"/>
        <v>0</v>
      </c>
      <c r="R29" s="16">
        <f t="shared" si="7"/>
        <v>0</v>
      </c>
      <c r="S29" s="16">
        <f t="shared" si="4"/>
        <v>0</v>
      </c>
      <c r="T29" s="18"/>
      <c r="U29" s="18">
        <f>U8-U24</f>
        <v>0</v>
      </c>
      <c r="V29" s="18">
        <f t="shared" ref="V29:AF29" si="11">V8-V24</f>
        <v>0</v>
      </c>
      <c r="W29" s="18">
        <f t="shared" si="11"/>
        <v>0</v>
      </c>
      <c r="X29" s="18">
        <f t="shared" si="11"/>
        <v>0</v>
      </c>
      <c r="Y29" s="18">
        <f t="shared" si="11"/>
        <v>0</v>
      </c>
      <c r="Z29" s="18">
        <f t="shared" si="11"/>
        <v>0</v>
      </c>
      <c r="AA29" s="18">
        <f t="shared" si="11"/>
        <v>0</v>
      </c>
      <c r="AB29" s="18">
        <f t="shared" si="11"/>
        <v>0</v>
      </c>
      <c r="AC29" s="18">
        <f t="shared" si="11"/>
        <v>0</v>
      </c>
      <c r="AD29" s="18">
        <f t="shared" si="11"/>
        <v>0</v>
      </c>
      <c r="AE29" s="18">
        <f t="shared" si="11"/>
        <v>0</v>
      </c>
      <c r="AF29" s="18">
        <f t="shared" si="11"/>
        <v>0</v>
      </c>
      <c r="AG29" s="16">
        <f t="shared" si="9"/>
        <v>0</v>
      </c>
      <c r="AH29" s="16">
        <f t="shared" si="5"/>
        <v>0</v>
      </c>
    </row>
    <row r="30" spans="1:34" ht="12.75" customHeight="1">
      <c r="A30" s="97" t="s">
        <v>35</v>
      </c>
      <c r="B30" s="2"/>
      <c r="C30" s="54"/>
      <c r="D30" s="54"/>
      <c r="E30" s="12"/>
      <c r="F30" s="97" t="str">
        <f>IF(F8=0,"",F29/F8)</f>
        <v/>
      </c>
      <c r="G30" s="97" t="str">
        <f t="shared" ref="G30:Q30" si="12">IF(G8=0,"",G29/G8)</f>
        <v/>
      </c>
      <c r="H30" s="97" t="str">
        <f t="shared" si="12"/>
        <v/>
      </c>
      <c r="I30" s="97" t="str">
        <f t="shared" si="12"/>
        <v/>
      </c>
      <c r="J30" s="97" t="str">
        <f t="shared" si="12"/>
        <v/>
      </c>
      <c r="K30" s="97" t="str">
        <f t="shared" si="12"/>
        <v/>
      </c>
      <c r="L30" s="97" t="str">
        <f t="shared" si="12"/>
        <v/>
      </c>
      <c r="M30" s="97" t="str">
        <f t="shared" si="12"/>
        <v/>
      </c>
      <c r="N30" s="97" t="str">
        <f t="shared" si="12"/>
        <v/>
      </c>
      <c r="O30" s="97" t="str">
        <f t="shared" si="12"/>
        <v/>
      </c>
      <c r="P30" s="97" t="str">
        <f t="shared" si="12"/>
        <v/>
      </c>
      <c r="Q30" s="97" t="str">
        <f t="shared" si="12"/>
        <v/>
      </c>
      <c r="R30" s="18"/>
      <c r="S30" s="18"/>
      <c r="T30" s="18"/>
      <c r="U30" s="97" t="str">
        <f t="shared" ref="U30:AF30" si="13">IF(U8=0,"",U29/U8)</f>
        <v/>
      </c>
      <c r="V30" s="97" t="str">
        <f t="shared" si="13"/>
        <v/>
      </c>
      <c r="W30" s="97" t="str">
        <f t="shared" si="13"/>
        <v/>
      </c>
      <c r="X30" s="97" t="str">
        <f t="shared" si="13"/>
        <v/>
      </c>
      <c r="Y30" s="97" t="str">
        <f t="shared" si="13"/>
        <v/>
      </c>
      <c r="Z30" s="97" t="str">
        <f t="shared" si="13"/>
        <v/>
      </c>
      <c r="AA30" s="97" t="str">
        <f t="shared" si="13"/>
        <v/>
      </c>
      <c r="AB30" s="97" t="str">
        <f t="shared" si="13"/>
        <v/>
      </c>
      <c r="AC30" s="97" t="str">
        <f t="shared" si="13"/>
        <v/>
      </c>
      <c r="AD30" s="97" t="str">
        <f t="shared" si="13"/>
        <v/>
      </c>
      <c r="AE30" s="97" t="str">
        <f t="shared" si="13"/>
        <v/>
      </c>
      <c r="AF30" s="97" t="str">
        <f t="shared" si="13"/>
        <v/>
      </c>
      <c r="AG30" s="18"/>
      <c r="AH30" s="18"/>
    </row>
    <row r="31" spans="1:34" ht="12.75" customHeight="1">
      <c r="A31" s="46"/>
      <c r="B31" s="55"/>
      <c r="C31" s="54"/>
      <c r="D31" s="54"/>
      <c r="E31" s="12"/>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row>
    <row r="32" spans="1:34" ht="10.5" customHeight="1" outlineLevel="1">
      <c r="A32" s="86" t="s">
        <v>36</v>
      </c>
      <c r="B32" s="2"/>
      <c r="C32" s="55"/>
      <c r="D32" s="54"/>
      <c r="E32" s="12"/>
      <c r="F32" s="18">
        <f>SUM(F33:F34)</f>
        <v>0</v>
      </c>
      <c r="G32" s="18">
        <f t="shared" ref="G32:Q32" si="14">SUM(G33:G34)</f>
        <v>0</v>
      </c>
      <c r="H32" s="18">
        <f t="shared" si="14"/>
        <v>0</v>
      </c>
      <c r="I32" s="18">
        <f t="shared" si="14"/>
        <v>0</v>
      </c>
      <c r="J32" s="18">
        <f t="shared" si="14"/>
        <v>0</v>
      </c>
      <c r="K32" s="18">
        <f t="shared" si="14"/>
        <v>0</v>
      </c>
      <c r="L32" s="18">
        <f t="shared" si="14"/>
        <v>0</v>
      </c>
      <c r="M32" s="18">
        <f t="shared" si="14"/>
        <v>0</v>
      </c>
      <c r="N32" s="18">
        <f t="shared" si="14"/>
        <v>0</v>
      </c>
      <c r="O32" s="18">
        <f t="shared" si="14"/>
        <v>0</v>
      </c>
      <c r="P32" s="18">
        <f t="shared" si="14"/>
        <v>0</v>
      </c>
      <c r="Q32" s="18">
        <f t="shared" si="14"/>
        <v>0</v>
      </c>
      <c r="R32" s="16">
        <f>SUM(F32:Q32)</f>
        <v>0</v>
      </c>
      <c r="S32" s="16">
        <f>SUM(R32/12)</f>
        <v>0</v>
      </c>
      <c r="T32" s="16"/>
      <c r="U32" s="18">
        <f t="shared" ref="U32:AF32" si="15">SUM(U33:U34)</f>
        <v>0</v>
      </c>
      <c r="V32" s="18">
        <f t="shared" si="15"/>
        <v>0</v>
      </c>
      <c r="W32" s="18">
        <f t="shared" si="15"/>
        <v>0</v>
      </c>
      <c r="X32" s="18">
        <f t="shared" si="15"/>
        <v>0</v>
      </c>
      <c r="Y32" s="18">
        <f t="shared" si="15"/>
        <v>0</v>
      </c>
      <c r="Z32" s="18">
        <f t="shared" si="15"/>
        <v>0</v>
      </c>
      <c r="AA32" s="18">
        <f t="shared" si="15"/>
        <v>0</v>
      </c>
      <c r="AB32" s="18">
        <f t="shared" si="15"/>
        <v>0</v>
      </c>
      <c r="AC32" s="18">
        <f t="shared" si="15"/>
        <v>0</v>
      </c>
      <c r="AD32" s="18">
        <f t="shared" si="15"/>
        <v>0</v>
      </c>
      <c r="AE32" s="18">
        <f t="shared" si="15"/>
        <v>0</v>
      </c>
      <c r="AF32" s="18">
        <f t="shared" si="15"/>
        <v>0</v>
      </c>
      <c r="AG32" s="16">
        <f>SUM(U32:AF32)</f>
        <v>0</v>
      </c>
      <c r="AH32" s="16">
        <f>SUM(AG32/12)</f>
        <v>0</v>
      </c>
    </row>
    <row r="33" spans="1:34" ht="10.5" customHeight="1" outlineLevel="1">
      <c r="B33" s="55"/>
      <c r="C33" s="54" t="s">
        <v>37</v>
      </c>
      <c r="D33" s="54"/>
      <c r="E33" s="12"/>
      <c r="F33" s="34"/>
      <c r="G33" s="34"/>
      <c r="H33" s="34"/>
      <c r="I33" s="34"/>
      <c r="J33" s="34"/>
      <c r="K33" s="34"/>
      <c r="L33" s="34"/>
      <c r="M33" s="34"/>
      <c r="N33" s="34"/>
      <c r="O33" s="34"/>
      <c r="P33" s="34"/>
      <c r="Q33" s="34"/>
      <c r="R33" s="16">
        <f>SUM(F33:Q33)</f>
        <v>0</v>
      </c>
      <c r="S33" s="16">
        <f>R33/12</f>
        <v>0</v>
      </c>
      <c r="T33" s="16"/>
      <c r="U33" s="34"/>
      <c r="V33" s="34"/>
      <c r="W33" s="34"/>
      <c r="X33" s="34"/>
      <c r="Y33" s="34"/>
      <c r="Z33" s="34"/>
      <c r="AA33" s="34"/>
      <c r="AB33" s="34"/>
      <c r="AC33" s="34"/>
      <c r="AD33" s="34"/>
      <c r="AE33" s="34"/>
      <c r="AF33" s="34"/>
      <c r="AG33" s="16">
        <f>SUM(U33:AF33)</f>
        <v>0</v>
      </c>
      <c r="AH33" s="16">
        <f>AG33/12</f>
        <v>0</v>
      </c>
    </row>
    <row r="34" spans="1:34" ht="10.5" customHeight="1" outlineLevel="1">
      <c r="B34" s="55"/>
      <c r="C34" s="54" t="s">
        <v>38</v>
      </c>
      <c r="D34" s="54"/>
      <c r="E34" s="12"/>
      <c r="F34" s="34"/>
      <c r="G34" s="34"/>
      <c r="H34" s="34"/>
      <c r="I34" s="34"/>
      <c r="J34" s="34"/>
      <c r="K34" s="34"/>
      <c r="L34" s="34"/>
      <c r="M34" s="34"/>
      <c r="N34" s="34"/>
      <c r="O34" s="34"/>
      <c r="P34" s="34"/>
      <c r="Q34" s="34"/>
      <c r="R34" s="16">
        <f>SUM(F34:Q34)</f>
        <v>0</v>
      </c>
      <c r="S34" s="16">
        <f>R34/12</f>
        <v>0</v>
      </c>
      <c r="T34" s="16"/>
      <c r="U34" s="34"/>
      <c r="V34" s="34"/>
      <c r="W34" s="34"/>
      <c r="X34" s="34"/>
      <c r="Y34" s="34"/>
      <c r="Z34" s="34"/>
      <c r="AA34" s="34"/>
      <c r="AB34" s="34"/>
      <c r="AC34" s="34"/>
      <c r="AD34" s="34"/>
      <c r="AE34" s="34"/>
      <c r="AF34" s="34"/>
      <c r="AG34" s="16">
        <f>SUM(U34:AF34)</f>
        <v>0</v>
      </c>
      <c r="AH34" s="16">
        <f>AG34/12</f>
        <v>0</v>
      </c>
    </row>
    <row r="35" spans="1:34" ht="12.75" customHeight="1">
      <c r="A35" s="46"/>
      <c r="B35" s="55"/>
      <c r="C35" s="54"/>
      <c r="D35" s="54"/>
      <c r="E35" s="12"/>
      <c r="F35" s="18"/>
      <c r="G35" s="18"/>
      <c r="H35" s="18"/>
      <c r="I35" s="18"/>
      <c r="J35" s="18"/>
      <c r="K35" s="18"/>
      <c r="L35" s="18"/>
      <c r="M35" s="18"/>
      <c r="N35" s="16"/>
      <c r="O35" s="16"/>
      <c r="P35" s="16"/>
      <c r="Q35" s="16"/>
      <c r="R35" s="16"/>
      <c r="S35" s="16"/>
      <c r="T35" s="16"/>
      <c r="U35" s="18"/>
      <c r="V35" s="18"/>
      <c r="W35" s="18"/>
      <c r="X35" s="18"/>
      <c r="Y35" s="18"/>
      <c r="Z35" s="18"/>
      <c r="AA35" s="18"/>
      <c r="AB35" s="18"/>
      <c r="AC35" s="16"/>
      <c r="AD35" s="16"/>
      <c r="AE35" s="16"/>
      <c r="AF35" s="16"/>
      <c r="AG35" s="16"/>
      <c r="AH35" s="16"/>
    </row>
    <row r="36" spans="1:34" ht="12.75" customHeight="1">
      <c r="A36" s="86" t="s">
        <v>39</v>
      </c>
      <c r="B36" s="55"/>
      <c r="C36" s="59"/>
      <c r="D36" s="54"/>
      <c r="E36" s="12"/>
      <c r="F36" s="34"/>
      <c r="G36" s="34"/>
      <c r="H36" s="34"/>
      <c r="I36" s="34"/>
      <c r="J36" s="34"/>
      <c r="K36" s="34"/>
      <c r="L36" s="34"/>
      <c r="M36" s="34"/>
      <c r="N36" s="34"/>
      <c r="O36" s="34"/>
      <c r="P36" s="34"/>
      <c r="Q36" s="34"/>
      <c r="R36" s="16">
        <f t="shared" ref="R36:R41" si="16">SUM(F36:Q36)</f>
        <v>0</v>
      </c>
      <c r="S36" s="16">
        <f t="shared" ref="S36:S41" si="17">SUM(R36/12)</f>
        <v>0</v>
      </c>
      <c r="T36" s="16"/>
      <c r="U36" s="34"/>
      <c r="V36" s="34"/>
      <c r="W36" s="34"/>
      <c r="X36" s="34"/>
      <c r="Y36" s="34"/>
      <c r="Z36" s="34"/>
      <c r="AA36" s="34"/>
      <c r="AB36" s="34"/>
      <c r="AC36" s="34"/>
      <c r="AD36" s="34"/>
      <c r="AE36" s="34"/>
      <c r="AF36" s="34"/>
      <c r="AG36" s="16">
        <f t="shared" ref="AG36:AG41" si="18">SUM(U36:AF36)</f>
        <v>0</v>
      </c>
      <c r="AH36" s="16">
        <f t="shared" ref="AH36:AH41" si="19">SUM(AG36/12)</f>
        <v>0</v>
      </c>
    </row>
    <row r="37" spans="1:34" ht="12.75" customHeight="1">
      <c r="B37" s="54" t="s">
        <v>40</v>
      </c>
      <c r="C37" s="2"/>
      <c r="D37" s="54"/>
      <c r="E37" s="12"/>
      <c r="F37" s="99">
        <f>F36-(F36*Instructions!$E$7)</f>
        <v>0</v>
      </c>
      <c r="G37" s="99">
        <f>G36-(G36*Instructions!$E$7)</f>
        <v>0</v>
      </c>
      <c r="H37" s="99">
        <f>H36-(H36*Instructions!$E$7)</f>
        <v>0</v>
      </c>
      <c r="I37" s="99">
        <f>I36-(I36*Instructions!$E$7)</f>
        <v>0</v>
      </c>
      <c r="J37" s="99">
        <f>J36-(J36*Instructions!$E$7)</f>
        <v>0</v>
      </c>
      <c r="K37" s="99">
        <f>K36-(K36*Instructions!$E$7)</f>
        <v>0</v>
      </c>
      <c r="L37" s="99">
        <f>L36-(L36*Instructions!$E$7)</f>
        <v>0</v>
      </c>
      <c r="M37" s="99">
        <f>M36-(M36*Instructions!$E$7)</f>
        <v>0</v>
      </c>
      <c r="N37" s="99">
        <f>N36-(N36*Instructions!$E$7)</f>
        <v>0</v>
      </c>
      <c r="O37" s="99">
        <f>O36-(O36*Instructions!$E$7)</f>
        <v>0</v>
      </c>
      <c r="P37" s="99">
        <f>P36-(P36*Instructions!$E$7)</f>
        <v>0</v>
      </c>
      <c r="Q37" s="99">
        <f>Q36-(Q36*Instructions!$E$7)</f>
        <v>0</v>
      </c>
      <c r="R37" s="16">
        <f t="shared" si="16"/>
        <v>0</v>
      </c>
      <c r="S37" s="16">
        <f t="shared" si="17"/>
        <v>0</v>
      </c>
      <c r="T37" s="2"/>
      <c r="U37" s="99">
        <f>U36-(U36*Instructions!$E$7)</f>
        <v>0</v>
      </c>
      <c r="V37" s="99">
        <f>V36-(V36*Instructions!$E$7)</f>
        <v>0</v>
      </c>
      <c r="W37" s="99">
        <f>W36-(W36*Instructions!$E$7)</f>
        <v>0</v>
      </c>
      <c r="X37" s="99">
        <f>X36-(X36*Instructions!$E$7)</f>
        <v>0</v>
      </c>
      <c r="Y37" s="99">
        <f>Y36-(Y36*Instructions!$E$7)</f>
        <v>0</v>
      </c>
      <c r="Z37" s="99">
        <f>Z36-(Z36*Instructions!$E$7)</f>
        <v>0</v>
      </c>
      <c r="AA37" s="99">
        <f>AA36-(AA36*Instructions!$E$7)</f>
        <v>0</v>
      </c>
      <c r="AB37" s="99">
        <f>AB36-(AB36*Instructions!$E$7)</f>
        <v>0</v>
      </c>
      <c r="AC37" s="99">
        <f>AC36-(AC36*Instructions!$E$7)</f>
        <v>0</v>
      </c>
      <c r="AD37" s="99">
        <f>AD36-(AD36*Instructions!$E$7)</f>
        <v>0</v>
      </c>
      <c r="AE37" s="99">
        <f>AE36-(AE36*Instructions!$E$7)</f>
        <v>0</v>
      </c>
      <c r="AF37" s="99">
        <f>AF36-(AF36*Instructions!$E$7)</f>
        <v>0</v>
      </c>
      <c r="AG37" s="16">
        <f t="shared" si="18"/>
        <v>0</v>
      </c>
      <c r="AH37" s="16">
        <f t="shared" si="19"/>
        <v>0</v>
      </c>
    </row>
    <row r="38" spans="1:34" ht="12.75" customHeight="1">
      <c r="B38" s="108" t="s">
        <v>41</v>
      </c>
      <c r="D38" s="54"/>
      <c r="E38" s="12"/>
      <c r="F38" s="16">
        <f>(0.244)*F36</f>
        <v>0</v>
      </c>
      <c r="G38" s="16">
        <f>(0.244)*G36</f>
        <v>0</v>
      </c>
      <c r="H38" s="16">
        <f t="shared" ref="H38:P38" si="20">(0.244)*H36</f>
        <v>0</v>
      </c>
      <c r="I38" s="16">
        <f t="shared" si="20"/>
        <v>0</v>
      </c>
      <c r="J38" s="16">
        <f t="shared" si="20"/>
        <v>0</v>
      </c>
      <c r="K38" s="16">
        <f t="shared" si="20"/>
        <v>0</v>
      </c>
      <c r="L38" s="16">
        <f t="shared" si="20"/>
        <v>0</v>
      </c>
      <c r="M38" s="16">
        <f t="shared" si="20"/>
        <v>0</v>
      </c>
      <c r="N38" s="16">
        <f t="shared" si="20"/>
        <v>0</v>
      </c>
      <c r="O38" s="16">
        <f t="shared" si="20"/>
        <v>0</v>
      </c>
      <c r="P38" s="16">
        <f t="shared" si="20"/>
        <v>0</v>
      </c>
      <c r="Q38" s="16">
        <f>(0.244)*Q36</f>
        <v>0</v>
      </c>
      <c r="R38" s="16">
        <f t="shared" si="16"/>
        <v>0</v>
      </c>
      <c r="S38" s="16">
        <f t="shared" si="17"/>
        <v>0</v>
      </c>
      <c r="T38" s="16"/>
      <c r="U38" s="16">
        <f>(0.244)*U36</f>
        <v>0</v>
      </c>
      <c r="V38" s="16">
        <f t="shared" ref="V38:AF38" si="21">(0.244)*V36</f>
        <v>0</v>
      </c>
      <c r="W38" s="16">
        <f t="shared" si="21"/>
        <v>0</v>
      </c>
      <c r="X38" s="16">
        <f t="shared" si="21"/>
        <v>0</v>
      </c>
      <c r="Y38" s="16">
        <f t="shared" si="21"/>
        <v>0</v>
      </c>
      <c r="Z38" s="16">
        <f t="shared" si="21"/>
        <v>0</v>
      </c>
      <c r="AA38" s="16">
        <f t="shared" si="21"/>
        <v>0</v>
      </c>
      <c r="AB38" s="16">
        <f t="shared" si="21"/>
        <v>0</v>
      </c>
      <c r="AC38" s="16">
        <f t="shared" si="21"/>
        <v>0</v>
      </c>
      <c r="AD38" s="16">
        <f t="shared" si="21"/>
        <v>0</v>
      </c>
      <c r="AE38" s="16">
        <f t="shared" si="21"/>
        <v>0</v>
      </c>
      <c r="AF38" s="16">
        <f t="shared" si="21"/>
        <v>0</v>
      </c>
      <c r="AG38" s="16">
        <f t="shared" si="18"/>
        <v>0</v>
      </c>
      <c r="AH38" s="16">
        <f t="shared" si="19"/>
        <v>0</v>
      </c>
    </row>
    <row r="39" spans="1:34" ht="12.75" customHeight="1">
      <c r="B39" s="109" t="s">
        <v>42</v>
      </c>
      <c r="C39" s="2"/>
      <c r="D39" s="54"/>
      <c r="E39" s="12"/>
      <c r="F39" s="16"/>
      <c r="G39" s="16">
        <f>F36-F37</f>
        <v>0</v>
      </c>
      <c r="H39" s="16">
        <f t="shared" ref="H39:Q39" si="22">G36-G37</f>
        <v>0</v>
      </c>
      <c r="I39" s="16">
        <f t="shared" si="22"/>
        <v>0</v>
      </c>
      <c r="J39" s="16">
        <f t="shared" si="22"/>
        <v>0</v>
      </c>
      <c r="K39" s="16">
        <f t="shared" si="22"/>
        <v>0</v>
      </c>
      <c r="L39" s="16">
        <f t="shared" si="22"/>
        <v>0</v>
      </c>
      <c r="M39" s="16">
        <f t="shared" si="22"/>
        <v>0</v>
      </c>
      <c r="N39" s="16">
        <f t="shared" si="22"/>
        <v>0</v>
      </c>
      <c r="O39" s="16">
        <f t="shared" si="22"/>
        <v>0</v>
      </c>
      <c r="P39" s="16">
        <f t="shared" si="22"/>
        <v>0</v>
      </c>
      <c r="Q39" s="16">
        <f t="shared" si="22"/>
        <v>0</v>
      </c>
      <c r="R39" s="16">
        <f t="shared" si="16"/>
        <v>0</v>
      </c>
      <c r="S39" s="16">
        <f t="shared" si="17"/>
        <v>0</v>
      </c>
      <c r="T39" s="16"/>
      <c r="U39" s="16">
        <f>Q36-Q37</f>
        <v>0</v>
      </c>
      <c r="V39" s="16">
        <f>U36-U37</f>
        <v>0</v>
      </c>
      <c r="W39" s="16">
        <f t="shared" ref="W39:AF39" si="23">V36-V37</f>
        <v>0</v>
      </c>
      <c r="X39" s="16">
        <f t="shared" si="23"/>
        <v>0</v>
      </c>
      <c r="Y39" s="16">
        <f t="shared" si="23"/>
        <v>0</v>
      </c>
      <c r="Z39" s="16">
        <f t="shared" si="23"/>
        <v>0</v>
      </c>
      <c r="AA39" s="16">
        <f t="shared" si="23"/>
        <v>0</v>
      </c>
      <c r="AB39" s="16">
        <f t="shared" si="23"/>
        <v>0</v>
      </c>
      <c r="AC39" s="16">
        <f t="shared" si="23"/>
        <v>0</v>
      </c>
      <c r="AD39" s="16">
        <f t="shared" si="23"/>
        <v>0</v>
      </c>
      <c r="AE39" s="16">
        <f t="shared" si="23"/>
        <v>0</v>
      </c>
      <c r="AF39" s="16">
        <f t="shared" si="23"/>
        <v>0</v>
      </c>
      <c r="AG39" s="16">
        <f t="shared" si="18"/>
        <v>0</v>
      </c>
      <c r="AH39" s="16">
        <f t="shared" si="19"/>
        <v>0</v>
      </c>
    </row>
    <row r="40" spans="1:34" ht="12.75" customHeight="1">
      <c r="B40" s="108" t="s">
        <v>43</v>
      </c>
      <c r="D40" s="55"/>
      <c r="E40" s="15"/>
      <c r="F40" s="34"/>
      <c r="G40" s="34"/>
      <c r="H40" s="34"/>
      <c r="I40" s="34"/>
      <c r="J40" s="34"/>
      <c r="K40" s="34"/>
      <c r="L40" s="34"/>
      <c r="M40" s="34"/>
      <c r="N40" s="34"/>
      <c r="O40" s="34"/>
      <c r="P40" s="34"/>
      <c r="Q40" s="34"/>
      <c r="R40" s="16">
        <f t="shared" si="16"/>
        <v>0</v>
      </c>
      <c r="S40" s="16">
        <f t="shared" si="17"/>
        <v>0</v>
      </c>
      <c r="T40" s="16"/>
      <c r="U40" s="34"/>
      <c r="V40" s="34"/>
      <c r="W40" s="34"/>
      <c r="X40" s="34"/>
      <c r="Y40" s="34"/>
      <c r="Z40" s="34"/>
      <c r="AA40" s="34"/>
      <c r="AB40" s="34"/>
      <c r="AC40" s="34"/>
      <c r="AD40" s="34"/>
      <c r="AE40" s="34"/>
      <c r="AF40" s="34"/>
      <c r="AG40" s="16">
        <f t="shared" si="18"/>
        <v>0</v>
      </c>
      <c r="AH40" s="16">
        <f t="shared" si="19"/>
        <v>0</v>
      </c>
    </row>
    <row r="41" spans="1:34" ht="12.75" customHeight="1">
      <c r="A41" s="55" t="s">
        <v>44</v>
      </c>
      <c r="B41" s="2"/>
      <c r="C41" s="55"/>
      <c r="D41" s="55" t="s">
        <v>45</v>
      </c>
      <c r="E41" s="15"/>
      <c r="F41" s="18">
        <f>SUM(F37:F40)</f>
        <v>0</v>
      </c>
      <c r="G41" s="18">
        <f>SUM(G37:G40)</f>
        <v>0</v>
      </c>
      <c r="H41" s="18">
        <f t="shared" ref="H41:P41" si="24">SUM(H37:H40)</f>
        <v>0</v>
      </c>
      <c r="I41" s="18">
        <f t="shared" si="24"/>
        <v>0</v>
      </c>
      <c r="J41" s="18">
        <f t="shared" si="24"/>
        <v>0</v>
      </c>
      <c r="K41" s="18">
        <f t="shared" si="24"/>
        <v>0</v>
      </c>
      <c r="L41" s="18">
        <f t="shared" si="24"/>
        <v>0</v>
      </c>
      <c r="M41" s="18">
        <f t="shared" si="24"/>
        <v>0</v>
      </c>
      <c r="N41" s="18">
        <f t="shared" si="24"/>
        <v>0</v>
      </c>
      <c r="O41" s="18">
        <f t="shared" si="24"/>
        <v>0</v>
      </c>
      <c r="P41" s="18">
        <f t="shared" si="24"/>
        <v>0</v>
      </c>
      <c r="Q41" s="18">
        <f>SUM(Q37:Q40)</f>
        <v>0</v>
      </c>
      <c r="R41" s="16">
        <f t="shared" si="16"/>
        <v>0</v>
      </c>
      <c r="S41" s="16">
        <f t="shared" si="17"/>
        <v>0</v>
      </c>
      <c r="T41" s="18"/>
      <c r="U41" s="18">
        <f>SUM(U37:U40)</f>
        <v>0</v>
      </c>
      <c r="V41" s="18">
        <f t="shared" ref="V41:AF41" si="25">SUM(V37:V40)</f>
        <v>0</v>
      </c>
      <c r="W41" s="18">
        <f t="shared" si="25"/>
        <v>0</v>
      </c>
      <c r="X41" s="18">
        <f t="shared" si="25"/>
        <v>0</v>
      </c>
      <c r="Y41" s="18">
        <f t="shared" si="25"/>
        <v>0</v>
      </c>
      <c r="Z41" s="18">
        <f t="shared" si="25"/>
        <v>0</v>
      </c>
      <c r="AA41" s="18">
        <f t="shared" si="25"/>
        <v>0</v>
      </c>
      <c r="AB41" s="18">
        <f t="shared" si="25"/>
        <v>0</v>
      </c>
      <c r="AC41" s="18">
        <f t="shared" si="25"/>
        <v>0</v>
      </c>
      <c r="AD41" s="18">
        <f t="shared" si="25"/>
        <v>0</v>
      </c>
      <c r="AE41" s="18">
        <f t="shared" si="25"/>
        <v>0</v>
      </c>
      <c r="AF41" s="18">
        <f t="shared" si="25"/>
        <v>0</v>
      </c>
      <c r="AG41" s="16">
        <f t="shared" si="18"/>
        <v>0</v>
      </c>
      <c r="AH41" s="16">
        <f t="shared" si="19"/>
        <v>0</v>
      </c>
    </row>
    <row r="42" spans="1:34" ht="12.75" customHeight="1">
      <c r="B42" s="55"/>
      <c r="C42" s="55"/>
      <c r="D42" s="55"/>
      <c r="E42" s="15"/>
      <c r="F42" s="18"/>
      <c r="G42" s="18"/>
      <c r="H42" s="18"/>
      <c r="I42" s="18"/>
      <c r="J42" s="18"/>
      <c r="K42" s="18"/>
      <c r="L42" s="18"/>
      <c r="M42" s="18"/>
      <c r="N42" s="18"/>
      <c r="O42" s="18"/>
      <c r="P42" s="18"/>
      <c r="Q42" s="18"/>
      <c r="R42" s="18"/>
      <c r="S42" s="18"/>
      <c r="T42" s="18"/>
      <c r="U42" s="18"/>
      <c r="V42" s="18"/>
      <c r="W42" s="18"/>
      <c r="X42" s="18"/>
      <c r="Y42" s="18"/>
      <c r="Z42" s="18"/>
      <c r="AA42" s="18"/>
      <c r="AB42" s="18"/>
      <c r="AC42" s="18"/>
      <c r="AD42" s="18"/>
      <c r="AE42" s="18"/>
      <c r="AF42" s="18"/>
      <c r="AG42" s="18"/>
      <c r="AH42" s="18"/>
    </row>
    <row r="43" spans="1:34" ht="12.75" customHeight="1" outlineLevel="1">
      <c r="A43" s="46" t="s">
        <v>46</v>
      </c>
      <c r="B43" s="55"/>
      <c r="C43" s="55"/>
      <c r="D43" s="55"/>
      <c r="E43" s="15"/>
      <c r="F43" s="18"/>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c r="AG43" s="18"/>
      <c r="AH43" s="18"/>
    </row>
    <row r="44" spans="1:34" ht="12.75" customHeight="1" outlineLevel="1">
      <c r="B44" s="108" t="s">
        <v>47</v>
      </c>
      <c r="C44" s="54"/>
      <c r="D44" s="54"/>
      <c r="E44" s="12"/>
      <c r="F44" s="34"/>
      <c r="G44" s="34"/>
      <c r="H44" s="34"/>
      <c r="I44" s="34"/>
      <c r="J44" s="34"/>
      <c r="K44" s="34"/>
      <c r="L44" s="34"/>
      <c r="M44" s="34"/>
      <c r="N44" s="34"/>
      <c r="O44" s="34"/>
      <c r="P44" s="34"/>
      <c r="Q44" s="34"/>
      <c r="R44" s="16">
        <f>SUM(F44:Q44)</f>
        <v>0</v>
      </c>
      <c r="S44" s="16">
        <f t="shared" ref="S44:S54" si="26">SUM(R44/12)</f>
        <v>0</v>
      </c>
      <c r="T44" s="16"/>
      <c r="U44" s="34"/>
      <c r="V44" s="34"/>
      <c r="W44" s="34"/>
      <c r="X44" s="34"/>
      <c r="Y44" s="34"/>
      <c r="Z44" s="34"/>
      <c r="AA44" s="34"/>
      <c r="AB44" s="34"/>
      <c r="AC44" s="34"/>
      <c r="AD44" s="34"/>
      <c r="AE44" s="34"/>
      <c r="AF44" s="34"/>
      <c r="AG44" s="16">
        <f>SUM(U44:AF44)</f>
        <v>0</v>
      </c>
      <c r="AH44" s="16">
        <f t="shared" ref="AH44:AH60" si="27">SUM(AG44/12)</f>
        <v>0</v>
      </c>
    </row>
    <row r="45" spans="1:34" ht="12.75" customHeight="1" outlineLevel="1">
      <c r="B45" s="108" t="s">
        <v>48</v>
      </c>
      <c r="C45" s="54"/>
      <c r="D45" s="54"/>
      <c r="E45" s="12"/>
      <c r="F45" s="34"/>
      <c r="G45" s="34"/>
      <c r="H45" s="34"/>
      <c r="I45" s="34"/>
      <c r="J45" s="34"/>
      <c r="K45" s="34"/>
      <c r="L45" s="34"/>
      <c r="M45" s="34"/>
      <c r="N45" s="34"/>
      <c r="O45" s="34"/>
      <c r="P45" s="34"/>
      <c r="Q45" s="34"/>
      <c r="R45" s="16">
        <f>SUM(F45:Q45)</f>
        <v>0</v>
      </c>
      <c r="S45" s="16">
        <f t="shared" si="26"/>
        <v>0</v>
      </c>
      <c r="T45" s="16"/>
      <c r="U45" s="34"/>
      <c r="V45" s="34"/>
      <c r="W45" s="34"/>
      <c r="X45" s="34"/>
      <c r="Y45" s="34"/>
      <c r="Z45" s="34"/>
      <c r="AA45" s="34"/>
      <c r="AB45" s="34"/>
      <c r="AC45" s="34"/>
      <c r="AD45" s="34"/>
      <c r="AE45" s="34"/>
      <c r="AF45" s="34"/>
      <c r="AG45" s="16">
        <f>SUM(U45:AF45)</f>
        <v>0</v>
      </c>
      <c r="AH45" s="16">
        <f t="shared" si="27"/>
        <v>0</v>
      </c>
    </row>
    <row r="46" spans="1:34" ht="12.75" customHeight="1" outlineLevel="1">
      <c r="B46" s="54" t="s">
        <v>49</v>
      </c>
      <c r="C46" s="54"/>
      <c r="D46" s="54"/>
      <c r="E46" s="12"/>
      <c r="F46" s="34"/>
      <c r="G46" s="34"/>
      <c r="H46" s="34"/>
      <c r="I46" s="34"/>
      <c r="J46" s="34"/>
      <c r="K46" s="34"/>
      <c r="L46" s="34"/>
      <c r="M46" s="34"/>
      <c r="N46" s="34"/>
      <c r="O46" s="34"/>
      <c r="P46" s="34"/>
      <c r="Q46" s="34"/>
      <c r="R46" s="16">
        <f>SUM(F46:Q46)</f>
        <v>0</v>
      </c>
      <c r="S46" s="16">
        <f t="shared" si="26"/>
        <v>0</v>
      </c>
      <c r="T46" s="16"/>
      <c r="U46" s="34"/>
      <c r="V46" s="34"/>
      <c r="W46" s="34"/>
      <c r="X46" s="34"/>
      <c r="Y46" s="34"/>
      <c r="Z46" s="34"/>
      <c r="AA46" s="34"/>
      <c r="AB46" s="34"/>
      <c r="AC46" s="34"/>
      <c r="AD46" s="34"/>
      <c r="AE46" s="34"/>
      <c r="AF46" s="34"/>
      <c r="AG46" s="16">
        <f>SUM(U46:AF46)</f>
        <v>0</v>
      </c>
      <c r="AH46" s="16">
        <f t="shared" si="27"/>
        <v>0</v>
      </c>
    </row>
    <row r="47" spans="1:34" ht="12.75" customHeight="1" outlineLevel="1">
      <c r="B47" s="108" t="s">
        <v>50</v>
      </c>
      <c r="C47" s="54"/>
      <c r="D47" s="54"/>
      <c r="E47" s="12"/>
      <c r="F47" s="34"/>
      <c r="G47" s="34"/>
      <c r="H47" s="34"/>
      <c r="I47" s="34"/>
      <c r="J47" s="34"/>
      <c r="K47" s="34"/>
      <c r="L47" s="34"/>
      <c r="M47" s="34"/>
      <c r="N47" s="34"/>
      <c r="O47" s="34"/>
      <c r="P47" s="34"/>
      <c r="Q47" s="34"/>
      <c r="R47" s="16">
        <f>SUM(F47:Q47)</f>
        <v>0</v>
      </c>
      <c r="S47" s="16">
        <f t="shared" si="26"/>
        <v>0</v>
      </c>
      <c r="T47" s="16"/>
      <c r="U47" s="34"/>
      <c r="V47" s="34"/>
      <c r="W47" s="34"/>
      <c r="X47" s="34"/>
      <c r="Y47" s="34"/>
      <c r="Z47" s="34"/>
      <c r="AA47" s="34"/>
      <c r="AB47" s="34"/>
      <c r="AC47" s="34"/>
      <c r="AD47" s="34"/>
      <c r="AE47" s="34"/>
      <c r="AF47" s="34"/>
      <c r="AG47" s="16">
        <f>SUM(U47:AF47)</f>
        <v>0</v>
      </c>
      <c r="AH47" s="16">
        <f t="shared" si="27"/>
        <v>0</v>
      </c>
    </row>
    <row r="48" spans="1:34" ht="12.75" customHeight="1" outlineLevel="1">
      <c r="B48" s="108" t="s">
        <v>51</v>
      </c>
      <c r="C48" s="54"/>
      <c r="D48" s="54"/>
      <c r="E48" s="12"/>
      <c r="F48" s="34"/>
      <c r="G48" s="34"/>
      <c r="H48" s="34"/>
      <c r="I48" s="34"/>
      <c r="J48" s="34"/>
      <c r="K48" s="34"/>
      <c r="L48" s="34"/>
      <c r="M48" s="34"/>
      <c r="N48" s="34"/>
      <c r="O48" s="34"/>
      <c r="P48" s="34"/>
      <c r="Q48" s="34"/>
      <c r="R48" s="16">
        <f>SUM(F48:Q48)</f>
        <v>0</v>
      </c>
      <c r="S48" s="16">
        <f t="shared" si="26"/>
        <v>0</v>
      </c>
      <c r="T48" s="16"/>
      <c r="U48" s="34"/>
      <c r="V48" s="34"/>
      <c r="W48" s="34"/>
      <c r="X48" s="34"/>
      <c r="Y48" s="34"/>
      <c r="Z48" s="34"/>
      <c r="AA48" s="34"/>
      <c r="AB48" s="34"/>
      <c r="AC48" s="34"/>
      <c r="AD48" s="34"/>
      <c r="AE48" s="34"/>
      <c r="AF48" s="34"/>
      <c r="AG48" s="16">
        <f>SUM(U48:AF48)</f>
        <v>0</v>
      </c>
      <c r="AH48" s="16">
        <f t="shared" si="27"/>
        <v>0</v>
      </c>
    </row>
    <row r="49" spans="1:34" ht="12.75" customHeight="1" outlineLevel="1">
      <c r="B49" s="108" t="s">
        <v>52</v>
      </c>
      <c r="C49" s="54"/>
      <c r="D49" s="54"/>
      <c r="E49" s="12"/>
      <c r="F49" s="34"/>
      <c r="G49" s="34"/>
      <c r="H49" s="34"/>
      <c r="I49" s="34"/>
      <c r="J49" s="34"/>
      <c r="K49" s="34"/>
      <c r="L49" s="34"/>
      <c r="M49" s="34"/>
      <c r="N49" s="34"/>
      <c r="O49" s="34"/>
      <c r="P49" s="34"/>
      <c r="Q49" s="34"/>
      <c r="R49" s="16">
        <f t="shared" ref="R49:R54" si="28">SUM(F49:Q49)</f>
        <v>0</v>
      </c>
      <c r="S49" s="16">
        <f t="shared" si="26"/>
        <v>0</v>
      </c>
      <c r="T49" s="16"/>
      <c r="U49" s="34"/>
      <c r="V49" s="34"/>
      <c r="W49" s="34"/>
      <c r="X49" s="34"/>
      <c r="Y49" s="34"/>
      <c r="Z49" s="34"/>
      <c r="AA49" s="34"/>
      <c r="AB49" s="34"/>
      <c r="AC49" s="34"/>
      <c r="AD49" s="34"/>
      <c r="AE49" s="34"/>
      <c r="AF49" s="34"/>
      <c r="AG49" s="16">
        <f t="shared" ref="AG49:AG54" si="29">SUM(U49:AF49)</f>
        <v>0</v>
      </c>
      <c r="AH49" s="16">
        <f t="shared" si="27"/>
        <v>0</v>
      </c>
    </row>
    <row r="50" spans="1:34" ht="12.75" customHeight="1" outlineLevel="1">
      <c r="B50" s="108" t="s">
        <v>53</v>
      </c>
      <c r="C50" s="55"/>
      <c r="D50" s="54"/>
      <c r="E50" s="12"/>
      <c r="F50" s="34"/>
      <c r="G50" s="34"/>
      <c r="H50" s="34"/>
      <c r="I50" s="34"/>
      <c r="J50" s="34"/>
      <c r="K50" s="34"/>
      <c r="L50" s="34"/>
      <c r="M50" s="34"/>
      <c r="N50" s="34"/>
      <c r="O50" s="34"/>
      <c r="P50" s="34"/>
      <c r="Q50" s="34"/>
      <c r="R50" s="16">
        <f t="shared" si="28"/>
        <v>0</v>
      </c>
      <c r="S50" s="16">
        <f t="shared" si="26"/>
        <v>0</v>
      </c>
      <c r="T50" s="16"/>
      <c r="U50" s="34"/>
      <c r="V50" s="34"/>
      <c r="W50" s="34"/>
      <c r="X50" s="34"/>
      <c r="Y50" s="34"/>
      <c r="Z50" s="34"/>
      <c r="AA50" s="34"/>
      <c r="AB50" s="34"/>
      <c r="AC50" s="34"/>
      <c r="AD50" s="34"/>
      <c r="AE50" s="34"/>
      <c r="AF50" s="34"/>
      <c r="AG50" s="16">
        <f t="shared" si="29"/>
        <v>0</v>
      </c>
      <c r="AH50" s="16">
        <f t="shared" si="27"/>
        <v>0</v>
      </c>
    </row>
    <row r="51" spans="1:34" ht="12.75" customHeight="1" outlineLevel="1">
      <c r="B51" s="108" t="s">
        <v>54</v>
      </c>
      <c r="C51" s="55"/>
      <c r="D51" s="54"/>
      <c r="E51" s="12"/>
      <c r="F51" s="34"/>
      <c r="G51" s="34"/>
      <c r="H51" s="34"/>
      <c r="I51" s="34"/>
      <c r="J51" s="34"/>
      <c r="K51" s="34"/>
      <c r="L51" s="34"/>
      <c r="M51" s="34"/>
      <c r="N51" s="34"/>
      <c r="O51" s="34"/>
      <c r="P51" s="34"/>
      <c r="Q51" s="34"/>
      <c r="R51" s="16">
        <f t="shared" si="28"/>
        <v>0</v>
      </c>
      <c r="S51" s="16">
        <f t="shared" si="26"/>
        <v>0</v>
      </c>
      <c r="T51" s="16"/>
      <c r="U51" s="34"/>
      <c r="V51" s="34"/>
      <c r="W51" s="34"/>
      <c r="X51" s="34"/>
      <c r="Y51" s="34"/>
      <c r="Z51" s="34"/>
      <c r="AA51" s="34"/>
      <c r="AB51" s="34"/>
      <c r="AC51" s="34"/>
      <c r="AD51" s="34"/>
      <c r="AE51" s="34"/>
      <c r="AF51" s="34"/>
      <c r="AG51" s="16">
        <f t="shared" si="29"/>
        <v>0</v>
      </c>
      <c r="AH51" s="16">
        <f t="shared" si="27"/>
        <v>0</v>
      </c>
    </row>
    <row r="52" spans="1:34" ht="12.75" customHeight="1" outlineLevel="1">
      <c r="B52" s="108" t="s">
        <v>55</v>
      </c>
      <c r="C52" s="55"/>
      <c r="D52" s="54"/>
      <c r="E52" s="12"/>
      <c r="F52" s="34"/>
      <c r="G52" s="34"/>
      <c r="H52" s="34"/>
      <c r="I52" s="34"/>
      <c r="J52" s="34"/>
      <c r="K52" s="34"/>
      <c r="L52" s="34"/>
      <c r="M52" s="34"/>
      <c r="N52" s="34"/>
      <c r="O52" s="34"/>
      <c r="P52" s="34"/>
      <c r="Q52" s="34"/>
      <c r="R52" s="16">
        <f t="shared" si="28"/>
        <v>0</v>
      </c>
      <c r="S52" s="16">
        <f t="shared" si="26"/>
        <v>0</v>
      </c>
      <c r="T52" s="16"/>
      <c r="U52" s="34"/>
      <c r="V52" s="34"/>
      <c r="W52" s="34"/>
      <c r="X52" s="34"/>
      <c r="Y52" s="34"/>
      <c r="Z52" s="34"/>
      <c r="AA52" s="34"/>
      <c r="AB52" s="34"/>
      <c r="AC52" s="34"/>
      <c r="AD52" s="34"/>
      <c r="AE52" s="34"/>
      <c r="AF52" s="34"/>
      <c r="AG52" s="16">
        <f t="shared" si="29"/>
        <v>0</v>
      </c>
      <c r="AH52" s="16">
        <f t="shared" si="27"/>
        <v>0</v>
      </c>
    </row>
    <row r="53" spans="1:34" ht="12.75" customHeight="1" outlineLevel="1">
      <c r="B53" s="108" t="s">
        <v>56</v>
      </c>
      <c r="C53" s="54"/>
      <c r="D53" s="54"/>
      <c r="E53" s="12"/>
      <c r="F53" s="34"/>
      <c r="G53" s="34"/>
      <c r="H53" s="34"/>
      <c r="I53" s="34"/>
      <c r="J53" s="34"/>
      <c r="K53" s="34"/>
      <c r="L53" s="34"/>
      <c r="M53" s="34"/>
      <c r="N53" s="34"/>
      <c r="O53" s="34"/>
      <c r="P53" s="34"/>
      <c r="Q53" s="34"/>
      <c r="R53" s="16">
        <f t="shared" si="28"/>
        <v>0</v>
      </c>
      <c r="S53" s="16">
        <f t="shared" si="26"/>
        <v>0</v>
      </c>
      <c r="T53" s="16"/>
      <c r="U53" s="34"/>
      <c r="V53" s="34"/>
      <c r="W53" s="34"/>
      <c r="X53" s="34"/>
      <c r="Y53" s="34"/>
      <c r="Z53" s="34"/>
      <c r="AA53" s="34"/>
      <c r="AB53" s="34"/>
      <c r="AC53" s="34"/>
      <c r="AD53" s="34"/>
      <c r="AE53" s="34"/>
      <c r="AF53" s="34"/>
      <c r="AG53" s="16">
        <f t="shared" si="29"/>
        <v>0</v>
      </c>
      <c r="AH53" s="16">
        <f t="shared" si="27"/>
        <v>0</v>
      </c>
    </row>
    <row r="54" spans="1:34" ht="12.75" customHeight="1" outlineLevel="1">
      <c r="B54" s="108" t="s">
        <v>57</v>
      </c>
      <c r="C54" s="54"/>
      <c r="D54" s="55"/>
      <c r="E54" s="15"/>
      <c r="F54" s="34"/>
      <c r="G54" s="34"/>
      <c r="H54" s="34"/>
      <c r="I54" s="34"/>
      <c r="J54" s="34"/>
      <c r="K54" s="34"/>
      <c r="L54" s="34"/>
      <c r="M54" s="34"/>
      <c r="N54" s="34"/>
      <c r="O54" s="34"/>
      <c r="P54" s="34"/>
      <c r="Q54" s="34"/>
      <c r="R54" s="16">
        <f t="shared" si="28"/>
        <v>0</v>
      </c>
      <c r="S54" s="16">
        <f t="shared" si="26"/>
        <v>0</v>
      </c>
      <c r="T54" s="16"/>
      <c r="U54" s="34"/>
      <c r="V54" s="34"/>
      <c r="W54" s="34"/>
      <c r="X54" s="34"/>
      <c r="Y54" s="34"/>
      <c r="Z54" s="34"/>
      <c r="AA54" s="34"/>
      <c r="AB54" s="34"/>
      <c r="AC54" s="34"/>
      <c r="AD54" s="34"/>
      <c r="AE54" s="34"/>
      <c r="AF54" s="34"/>
      <c r="AG54" s="16">
        <f t="shared" si="29"/>
        <v>0</v>
      </c>
      <c r="AH54" s="16">
        <f t="shared" si="27"/>
        <v>0</v>
      </c>
    </row>
    <row r="55" spans="1:34" ht="12.75" customHeight="1" outlineLevel="1">
      <c r="B55" s="54" t="s">
        <v>58</v>
      </c>
      <c r="C55" s="55"/>
      <c r="D55" s="2"/>
      <c r="E55" s="12"/>
      <c r="F55" s="34"/>
      <c r="G55" s="34"/>
      <c r="H55" s="34"/>
      <c r="I55" s="34"/>
      <c r="J55" s="34"/>
      <c r="K55" s="34"/>
      <c r="L55" s="34"/>
      <c r="M55" s="34"/>
      <c r="N55" s="34"/>
      <c r="O55" s="34"/>
      <c r="P55" s="34"/>
      <c r="Q55" s="34"/>
      <c r="R55" s="16">
        <f>SUM(F55:Q55)</f>
        <v>0</v>
      </c>
      <c r="S55" s="16">
        <f t="shared" ref="S55:S60" si="30">SUM(R55/12)</f>
        <v>0</v>
      </c>
      <c r="T55" s="16"/>
      <c r="U55" s="34"/>
      <c r="V55" s="34"/>
      <c r="W55" s="34"/>
      <c r="X55" s="34"/>
      <c r="Y55" s="34"/>
      <c r="Z55" s="34"/>
      <c r="AA55" s="34"/>
      <c r="AB55" s="34"/>
      <c r="AC55" s="34"/>
      <c r="AD55" s="34"/>
      <c r="AE55" s="34"/>
      <c r="AF55" s="34"/>
      <c r="AG55" s="16">
        <f>SUM(U55:AF55)</f>
        <v>0</v>
      </c>
      <c r="AH55" s="16">
        <f>SUM(AG55/12)</f>
        <v>0</v>
      </c>
    </row>
    <row r="56" spans="1:34" ht="12.75" customHeight="1" outlineLevel="1">
      <c r="B56" s="105" t="str">
        <f>CONCATENATE("VAT ",D56*100,"% costs (add % to D56)")</f>
        <v>VAT 10% costs (add % to D56)</v>
      </c>
      <c r="C56" s="107"/>
      <c r="D56" s="106">
        <v>0.1</v>
      </c>
      <c r="E56" s="12"/>
      <c r="F56" s="34"/>
      <c r="G56" s="34"/>
      <c r="H56" s="34"/>
      <c r="I56" s="34"/>
      <c r="J56" s="34"/>
      <c r="K56" s="34"/>
      <c r="L56" s="34"/>
      <c r="M56" s="34"/>
      <c r="N56" s="34"/>
      <c r="O56" s="34"/>
      <c r="P56" s="34"/>
      <c r="Q56" s="34"/>
      <c r="R56" s="16">
        <f>SUM(F56:Q56)</f>
        <v>0</v>
      </c>
      <c r="S56" s="16">
        <f t="shared" si="30"/>
        <v>0</v>
      </c>
      <c r="T56" s="16"/>
      <c r="U56" s="34"/>
      <c r="V56" s="34"/>
      <c r="W56" s="34"/>
      <c r="X56" s="34"/>
      <c r="Y56" s="34"/>
      <c r="Z56" s="34"/>
      <c r="AA56" s="34"/>
      <c r="AB56" s="34"/>
      <c r="AC56" s="34"/>
      <c r="AD56" s="34"/>
      <c r="AE56" s="34"/>
      <c r="AF56" s="34"/>
      <c r="AG56" s="16">
        <f>SUM(U56:AF56)</f>
        <v>0</v>
      </c>
      <c r="AH56" s="16">
        <f>SUM(AG56/12)</f>
        <v>0</v>
      </c>
    </row>
    <row r="57" spans="1:34" ht="12.75" customHeight="1" outlineLevel="1">
      <c r="B57" s="108" t="s">
        <v>59</v>
      </c>
      <c r="C57" s="55"/>
      <c r="D57" s="54"/>
      <c r="E57" s="12"/>
      <c r="F57" s="34"/>
      <c r="G57" s="34"/>
      <c r="H57" s="34"/>
      <c r="I57" s="34"/>
      <c r="J57" s="34"/>
      <c r="K57" s="34"/>
      <c r="L57" s="34"/>
      <c r="M57" s="34"/>
      <c r="N57" s="34"/>
      <c r="O57" s="34"/>
      <c r="P57" s="34"/>
      <c r="Q57" s="34"/>
      <c r="R57" s="16">
        <f>SUM(F57:Q57)</f>
        <v>0</v>
      </c>
      <c r="S57" s="16">
        <f t="shared" si="30"/>
        <v>0</v>
      </c>
      <c r="T57" s="16"/>
      <c r="U57" s="34"/>
      <c r="V57" s="34"/>
      <c r="W57" s="34"/>
      <c r="X57" s="34"/>
      <c r="Y57" s="34"/>
      <c r="Z57" s="34"/>
      <c r="AA57" s="34"/>
      <c r="AB57" s="34"/>
      <c r="AC57" s="34"/>
      <c r="AD57" s="34"/>
      <c r="AE57" s="34"/>
      <c r="AF57" s="34"/>
      <c r="AG57" s="16">
        <f>SUM(U57:AF57)</f>
        <v>0</v>
      </c>
      <c r="AH57" s="16">
        <f>SUM(AG57/12)</f>
        <v>0</v>
      </c>
    </row>
    <row r="58" spans="1:34" ht="12.75" customHeight="1" outlineLevel="1">
      <c r="B58" s="54" t="s">
        <v>60</v>
      </c>
      <c r="C58" s="55"/>
      <c r="D58" s="54"/>
      <c r="E58" s="12"/>
      <c r="F58" s="34"/>
      <c r="G58" s="34"/>
      <c r="H58" s="34"/>
      <c r="I58" s="34"/>
      <c r="J58" s="34"/>
      <c r="K58" s="34"/>
      <c r="L58" s="34"/>
      <c r="M58" s="34"/>
      <c r="N58" s="34"/>
      <c r="O58" s="34"/>
      <c r="P58" s="34"/>
      <c r="Q58" s="34"/>
      <c r="R58" s="16">
        <f>SUM(F58:Q58)</f>
        <v>0</v>
      </c>
      <c r="S58" s="16">
        <f t="shared" si="30"/>
        <v>0</v>
      </c>
      <c r="T58" s="16"/>
      <c r="U58" s="34"/>
      <c r="V58" s="34"/>
      <c r="W58" s="34"/>
      <c r="X58" s="34"/>
      <c r="Y58" s="34"/>
      <c r="Z58" s="34"/>
      <c r="AA58" s="34"/>
      <c r="AB58" s="34"/>
      <c r="AC58" s="34"/>
      <c r="AD58" s="34"/>
      <c r="AE58" s="34"/>
      <c r="AF58" s="34"/>
      <c r="AG58" s="16">
        <f>SUM(U58:AF58)</f>
        <v>0</v>
      </c>
      <c r="AH58" s="16">
        <f>SUM(AG58/12)</f>
        <v>0</v>
      </c>
    </row>
    <row r="59" spans="1:34" ht="12.75" customHeight="1" outlineLevel="1">
      <c r="B59" s="54" t="s">
        <v>61</v>
      </c>
      <c r="C59" s="55"/>
      <c r="D59" s="54"/>
      <c r="E59" s="12"/>
      <c r="F59" s="34"/>
      <c r="G59" s="34"/>
      <c r="H59" s="34"/>
      <c r="I59" s="34"/>
      <c r="J59" s="34"/>
      <c r="K59" s="34"/>
      <c r="L59" s="34"/>
      <c r="M59" s="34"/>
      <c r="N59" s="34"/>
      <c r="O59" s="34"/>
      <c r="P59" s="34"/>
      <c r="Q59" s="34"/>
      <c r="R59" s="16">
        <f>SUM(F59:Q59)</f>
        <v>0</v>
      </c>
      <c r="S59" s="16">
        <f t="shared" si="30"/>
        <v>0</v>
      </c>
      <c r="T59" s="16"/>
      <c r="U59" s="34"/>
      <c r="V59" s="34"/>
      <c r="W59" s="34"/>
      <c r="X59" s="34"/>
      <c r="Y59" s="34"/>
      <c r="Z59" s="34"/>
      <c r="AA59" s="34"/>
      <c r="AB59" s="34"/>
      <c r="AC59" s="34"/>
      <c r="AD59" s="34"/>
      <c r="AE59" s="34"/>
      <c r="AF59" s="34"/>
      <c r="AG59" s="16">
        <f>SUM(U59:AF59)</f>
        <v>0</v>
      </c>
      <c r="AH59" s="16">
        <f>SUM(AG59/12)</f>
        <v>0</v>
      </c>
    </row>
    <row r="60" spans="1:34" ht="12.75" customHeight="1" outlineLevel="1">
      <c r="B60" s="55" t="s">
        <v>62</v>
      </c>
      <c r="C60" s="54"/>
      <c r="D60" s="55" t="s">
        <v>45</v>
      </c>
      <c r="E60" s="15"/>
      <c r="F60" s="18">
        <f>SUM(F44:F59)</f>
        <v>0</v>
      </c>
      <c r="G60" s="18">
        <f t="shared" ref="G60:Q60" si="31">SUM(G44:G59)</f>
        <v>0</v>
      </c>
      <c r="H60" s="18">
        <f t="shared" si="31"/>
        <v>0</v>
      </c>
      <c r="I60" s="18">
        <f t="shared" si="31"/>
        <v>0</v>
      </c>
      <c r="J60" s="18">
        <f t="shared" si="31"/>
        <v>0</v>
      </c>
      <c r="K60" s="18">
        <f t="shared" si="31"/>
        <v>0</v>
      </c>
      <c r="L60" s="18">
        <f t="shared" si="31"/>
        <v>0</v>
      </c>
      <c r="M60" s="18">
        <f t="shared" si="31"/>
        <v>0</v>
      </c>
      <c r="N60" s="18">
        <f t="shared" si="31"/>
        <v>0</v>
      </c>
      <c r="O60" s="18">
        <f t="shared" si="31"/>
        <v>0</v>
      </c>
      <c r="P60" s="18">
        <f t="shared" si="31"/>
        <v>0</v>
      </c>
      <c r="Q60" s="18">
        <f t="shared" si="31"/>
        <v>0</v>
      </c>
      <c r="R60" s="18">
        <f>SUM(R44:R54)</f>
        <v>0</v>
      </c>
      <c r="S60" s="18">
        <f t="shared" si="30"/>
        <v>0</v>
      </c>
      <c r="T60" s="18"/>
      <c r="U60" s="18">
        <f>SUM(U44:U59)</f>
        <v>0</v>
      </c>
      <c r="V60" s="18">
        <f t="shared" ref="V60:AF60" si="32">SUM(V44:V59)</f>
        <v>0</v>
      </c>
      <c r="W60" s="18">
        <f t="shared" si="32"/>
        <v>0</v>
      </c>
      <c r="X60" s="18">
        <f t="shared" si="32"/>
        <v>0</v>
      </c>
      <c r="Y60" s="18">
        <f t="shared" si="32"/>
        <v>0</v>
      </c>
      <c r="Z60" s="18">
        <f t="shared" si="32"/>
        <v>0</v>
      </c>
      <c r="AA60" s="18">
        <f t="shared" si="32"/>
        <v>0</v>
      </c>
      <c r="AB60" s="18">
        <f t="shared" si="32"/>
        <v>0</v>
      </c>
      <c r="AC60" s="18">
        <f t="shared" si="32"/>
        <v>0</v>
      </c>
      <c r="AD60" s="18">
        <f t="shared" si="32"/>
        <v>0</v>
      </c>
      <c r="AE60" s="18">
        <f t="shared" si="32"/>
        <v>0</v>
      </c>
      <c r="AF60" s="18">
        <f t="shared" si="32"/>
        <v>0</v>
      </c>
      <c r="AG60" s="18">
        <f>SUM(AG44:AG54)</f>
        <v>0</v>
      </c>
      <c r="AH60" s="18">
        <f t="shared" si="27"/>
        <v>0</v>
      </c>
    </row>
    <row r="61" spans="1:34" ht="12.75" customHeight="1">
      <c r="B61" s="55"/>
      <c r="C61" s="54"/>
      <c r="D61" s="55"/>
      <c r="E61" s="15"/>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row>
    <row r="62" spans="1:34" ht="12.75" customHeight="1">
      <c r="A62" s="46"/>
      <c r="B62" s="87" t="s">
        <v>63</v>
      </c>
      <c r="C62" s="55"/>
      <c r="D62" s="55"/>
      <c r="E62" s="15"/>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row>
    <row r="63" spans="1:34" ht="12.75" customHeight="1">
      <c r="B63" s="54"/>
      <c r="C63" s="54" t="s">
        <v>64</v>
      </c>
      <c r="D63" s="54"/>
      <c r="E63" s="12"/>
      <c r="F63" s="34"/>
      <c r="G63" s="34"/>
      <c r="H63" s="34"/>
      <c r="I63" s="34"/>
      <c r="J63" s="34"/>
      <c r="K63" s="34"/>
      <c r="L63" s="34"/>
      <c r="M63" s="34"/>
      <c r="N63" s="34"/>
      <c r="O63" s="34"/>
      <c r="P63" s="34"/>
      <c r="Q63" s="34"/>
      <c r="R63" s="16">
        <f>SUM(F63:Q63)</f>
        <v>0</v>
      </c>
      <c r="S63" s="16">
        <f>SUM(R63/12)</f>
        <v>0</v>
      </c>
      <c r="T63" s="16"/>
      <c r="U63" s="34"/>
      <c r="V63" s="34"/>
      <c r="W63" s="34"/>
      <c r="X63" s="34"/>
      <c r="Y63" s="34"/>
      <c r="Z63" s="34"/>
      <c r="AA63" s="34"/>
      <c r="AB63" s="34"/>
      <c r="AC63" s="34"/>
      <c r="AD63" s="34"/>
      <c r="AE63" s="34"/>
      <c r="AF63" s="34"/>
      <c r="AG63" s="16">
        <f>SUM(U63:AF63)</f>
        <v>0</v>
      </c>
      <c r="AH63" s="16">
        <f>SUM(AG63/12)</f>
        <v>0</v>
      </c>
    </row>
    <row r="64" spans="1:34" ht="12.75" customHeight="1">
      <c r="B64" s="54"/>
      <c r="C64" s="54" t="s">
        <v>65</v>
      </c>
      <c r="D64" s="54"/>
      <c r="E64" s="12"/>
      <c r="F64" s="34"/>
      <c r="G64" s="34"/>
      <c r="H64" s="34"/>
      <c r="I64" s="34"/>
      <c r="J64" s="34"/>
      <c r="K64" s="34"/>
      <c r="L64" s="34"/>
      <c r="M64" s="34"/>
      <c r="N64" s="34"/>
      <c r="O64" s="34"/>
      <c r="P64" s="34"/>
      <c r="Q64" s="34"/>
      <c r="R64" s="16">
        <f>SUM(F64:Q64)</f>
        <v>0</v>
      </c>
      <c r="S64" s="16">
        <f>SUM(R64/12)</f>
        <v>0</v>
      </c>
      <c r="T64" s="16"/>
      <c r="U64" s="34"/>
      <c r="V64" s="34"/>
      <c r="W64" s="34"/>
      <c r="X64" s="34"/>
      <c r="Y64" s="34"/>
      <c r="Z64" s="34"/>
      <c r="AA64" s="34"/>
      <c r="AB64" s="34"/>
      <c r="AC64" s="34"/>
      <c r="AD64" s="34"/>
      <c r="AE64" s="34"/>
      <c r="AF64" s="34"/>
      <c r="AG64" s="16">
        <f>SUM(U64:AF64)</f>
        <v>0</v>
      </c>
      <c r="AH64" s="16">
        <f>SUM(AG64/12)</f>
        <v>0</v>
      </c>
    </row>
    <row r="65" spans="1:34" ht="12.75" customHeight="1">
      <c r="B65" s="54"/>
      <c r="C65" s="54" t="s">
        <v>66</v>
      </c>
      <c r="D65" s="54"/>
      <c r="E65" s="12"/>
      <c r="F65" s="34"/>
      <c r="G65" s="34"/>
      <c r="H65" s="34"/>
      <c r="I65" s="34"/>
      <c r="J65" s="34"/>
      <c r="K65" s="34"/>
      <c r="L65" s="34"/>
      <c r="M65" s="34"/>
      <c r="N65" s="34"/>
      <c r="O65" s="34"/>
      <c r="P65" s="34"/>
      <c r="Q65" s="34"/>
      <c r="R65" s="16">
        <f>SUM(F65:Q65)</f>
        <v>0</v>
      </c>
      <c r="S65" s="16">
        <f>SUM(R65/12)</f>
        <v>0</v>
      </c>
      <c r="T65" s="16"/>
      <c r="U65" s="34"/>
      <c r="V65" s="34"/>
      <c r="W65" s="34"/>
      <c r="X65" s="34"/>
      <c r="Y65" s="34"/>
      <c r="Z65" s="34"/>
      <c r="AA65" s="34"/>
      <c r="AB65" s="34"/>
      <c r="AC65" s="34"/>
      <c r="AD65" s="34"/>
      <c r="AE65" s="34"/>
      <c r="AF65" s="34"/>
      <c r="AG65" s="16">
        <f>SUM(U65:AF65)</f>
        <v>0</v>
      </c>
      <c r="AH65" s="16">
        <f>SUM(AG65/12)</f>
        <v>0</v>
      </c>
    </row>
    <row r="66" spans="1:34" ht="12.75" customHeight="1">
      <c r="A66" s="46"/>
      <c r="B66" s="55"/>
      <c r="C66" s="54" t="s">
        <v>67</v>
      </c>
      <c r="D66" s="55" t="s">
        <v>45</v>
      </c>
      <c r="E66" s="15"/>
      <c r="F66" s="18">
        <f t="shared" ref="F66:R66" si="33">SUM(F63:F65)</f>
        <v>0</v>
      </c>
      <c r="G66" s="18">
        <f t="shared" si="33"/>
        <v>0</v>
      </c>
      <c r="H66" s="18">
        <f t="shared" si="33"/>
        <v>0</v>
      </c>
      <c r="I66" s="18">
        <f t="shared" si="33"/>
        <v>0</v>
      </c>
      <c r="J66" s="18">
        <f t="shared" si="33"/>
        <v>0</v>
      </c>
      <c r="K66" s="18">
        <f t="shared" si="33"/>
        <v>0</v>
      </c>
      <c r="L66" s="18">
        <f t="shared" si="33"/>
        <v>0</v>
      </c>
      <c r="M66" s="18">
        <f t="shared" si="33"/>
        <v>0</v>
      </c>
      <c r="N66" s="18">
        <f t="shared" si="33"/>
        <v>0</v>
      </c>
      <c r="O66" s="18">
        <f t="shared" si="33"/>
        <v>0</v>
      </c>
      <c r="P66" s="18">
        <f t="shared" si="33"/>
        <v>0</v>
      </c>
      <c r="Q66" s="18">
        <f t="shared" si="33"/>
        <v>0</v>
      </c>
      <c r="R66" s="18">
        <f t="shared" si="33"/>
        <v>0</v>
      </c>
      <c r="S66" s="18">
        <f>R66/12</f>
        <v>0</v>
      </c>
      <c r="T66" s="18"/>
      <c r="U66" s="18">
        <f t="shared" ref="U66:AF66" si="34">SUM(U63:U65)</f>
        <v>0</v>
      </c>
      <c r="V66" s="18">
        <f t="shared" si="34"/>
        <v>0</v>
      </c>
      <c r="W66" s="18">
        <f t="shared" si="34"/>
        <v>0</v>
      </c>
      <c r="X66" s="18">
        <f t="shared" si="34"/>
        <v>0</v>
      </c>
      <c r="Y66" s="18">
        <f t="shared" si="34"/>
        <v>0</v>
      </c>
      <c r="Z66" s="18">
        <f t="shared" si="34"/>
        <v>0</v>
      </c>
      <c r="AA66" s="18">
        <f t="shared" si="34"/>
        <v>0</v>
      </c>
      <c r="AB66" s="18">
        <f t="shared" si="34"/>
        <v>0</v>
      </c>
      <c r="AC66" s="18">
        <f t="shared" si="34"/>
        <v>0</v>
      </c>
      <c r="AD66" s="18">
        <f t="shared" si="34"/>
        <v>0</v>
      </c>
      <c r="AE66" s="18">
        <f t="shared" si="34"/>
        <v>0</v>
      </c>
      <c r="AF66" s="18">
        <f t="shared" si="34"/>
        <v>0</v>
      </c>
      <c r="AG66" s="18">
        <f>SUM(AG63:AG65)</f>
        <v>0</v>
      </c>
      <c r="AH66" s="18">
        <f>AG66/12</f>
        <v>0</v>
      </c>
    </row>
    <row r="67" spans="1:34" ht="12.75" customHeight="1">
      <c r="A67" s="46"/>
      <c r="B67" s="46"/>
      <c r="C67" s="54"/>
      <c r="D67" s="55"/>
      <c r="E67" s="15"/>
      <c r="F67" s="18"/>
      <c r="G67" s="18"/>
      <c r="H67" s="18"/>
      <c r="I67" s="18"/>
      <c r="J67" s="18"/>
      <c r="K67" s="18"/>
      <c r="L67" s="18"/>
      <c r="M67" s="18"/>
      <c r="N67" s="18"/>
      <c r="O67" s="18"/>
      <c r="P67" s="18"/>
      <c r="Q67" s="18"/>
      <c r="R67" s="18"/>
      <c r="S67" s="18"/>
      <c r="T67" s="18"/>
      <c r="U67" s="18"/>
      <c r="V67" s="18"/>
      <c r="W67" s="18"/>
      <c r="X67" s="18"/>
      <c r="Y67" s="18"/>
      <c r="Z67" s="18"/>
      <c r="AA67" s="18"/>
      <c r="AB67" s="18"/>
      <c r="AC67" s="18"/>
      <c r="AD67" s="18"/>
      <c r="AE67" s="18"/>
      <c r="AF67" s="18"/>
      <c r="AG67" s="18"/>
      <c r="AH67" s="18"/>
    </row>
    <row r="68" spans="1:34" ht="12.75" customHeight="1">
      <c r="A68" s="55" t="s">
        <v>68</v>
      </c>
      <c r="B68" s="2"/>
      <c r="C68" s="55"/>
      <c r="D68" s="54"/>
      <c r="E68" s="12"/>
      <c r="F68" s="34"/>
      <c r="G68" s="34"/>
      <c r="H68" s="34"/>
      <c r="I68" s="34"/>
      <c r="J68" s="34"/>
      <c r="K68" s="34"/>
      <c r="L68" s="34"/>
      <c r="M68" s="34"/>
      <c r="N68" s="34"/>
      <c r="O68" s="34"/>
      <c r="P68" s="34"/>
      <c r="Q68" s="34"/>
      <c r="R68" s="16">
        <f>SUM(F68:Q68)</f>
        <v>0</v>
      </c>
      <c r="S68" s="16">
        <f t="shared" ref="S68:S75" si="35">SUM(R68/12)</f>
        <v>0</v>
      </c>
      <c r="T68" s="16"/>
      <c r="U68" s="34"/>
      <c r="V68" s="34"/>
      <c r="W68" s="34"/>
      <c r="X68" s="34"/>
      <c r="Y68" s="34"/>
      <c r="Z68" s="34"/>
      <c r="AA68" s="34"/>
      <c r="AB68" s="34"/>
      <c r="AC68" s="34"/>
      <c r="AD68" s="34"/>
      <c r="AE68" s="34"/>
      <c r="AF68" s="34"/>
      <c r="AG68" s="16">
        <f>SUM(U68:AF68)</f>
        <v>0</v>
      </c>
      <c r="AH68" s="16">
        <f t="shared" ref="AH68:AH75" si="36">SUM(AG68/12)</f>
        <v>0</v>
      </c>
    </row>
    <row r="69" spans="1:34" ht="12.75" customHeight="1">
      <c r="A69" s="86" t="s">
        <v>69</v>
      </c>
      <c r="B69" s="2"/>
      <c r="C69" s="55"/>
      <c r="D69" s="54"/>
      <c r="E69" s="12"/>
      <c r="F69" s="104">
        <f>IF(F131&lt;0,0,F131)</f>
        <v>0</v>
      </c>
      <c r="G69" s="104">
        <f>IF(G131&lt;0,0,G131)</f>
        <v>0</v>
      </c>
      <c r="H69" s="104">
        <f>IF(H131&lt;0,0,H131)</f>
        <v>0</v>
      </c>
      <c r="I69" s="104">
        <f t="shared" ref="I69:Q69" si="37">IF(I131&lt;0,0,I131)</f>
        <v>0</v>
      </c>
      <c r="J69" s="104">
        <f t="shared" si="37"/>
        <v>0</v>
      </c>
      <c r="K69" s="104">
        <f t="shared" si="37"/>
        <v>0</v>
      </c>
      <c r="L69" s="104">
        <f t="shared" si="37"/>
        <v>0</v>
      </c>
      <c r="M69" s="104">
        <f t="shared" si="37"/>
        <v>0</v>
      </c>
      <c r="N69" s="104">
        <f t="shared" si="37"/>
        <v>0</v>
      </c>
      <c r="O69" s="104">
        <f t="shared" si="37"/>
        <v>0</v>
      </c>
      <c r="P69" s="104">
        <f t="shared" si="37"/>
        <v>0</v>
      </c>
      <c r="Q69" s="104">
        <f t="shared" si="37"/>
        <v>0</v>
      </c>
      <c r="R69" s="16">
        <f>SUM(F69:Q69)</f>
        <v>0</v>
      </c>
      <c r="S69" s="16">
        <f t="shared" si="35"/>
        <v>0</v>
      </c>
      <c r="T69" s="16"/>
      <c r="U69" s="104">
        <f>IF(U131&lt;0,0,U131)</f>
        <v>0</v>
      </c>
      <c r="V69" s="104">
        <f>IF(V131&lt;0,0,V131)</f>
        <v>0</v>
      </c>
      <c r="W69" s="104">
        <f>IF(W131&lt;0,0,W131)</f>
        <v>0</v>
      </c>
      <c r="X69" s="104">
        <f t="shared" ref="X69:AF69" si="38">IF(X131&lt;0,0,X131)</f>
        <v>0</v>
      </c>
      <c r="Y69" s="104">
        <f t="shared" si="38"/>
        <v>0</v>
      </c>
      <c r="Z69" s="104">
        <f t="shared" si="38"/>
        <v>0</v>
      </c>
      <c r="AA69" s="104">
        <f t="shared" si="38"/>
        <v>0</v>
      </c>
      <c r="AB69" s="104">
        <f t="shared" si="38"/>
        <v>0</v>
      </c>
      <c r="AC69" s="104">
        <f t="shared" si="38"/>
        <v>0</v>
      </c>
      <c r="AD69" s="104">
        <f t="shared" si="38"/>
        <v>0</v>
      </c>
      <c r="AE69" s="104">
        <f t="shared" si="38"/>
        <v>0</v>
      </c>
      <c r="AF69" s="104">
        <f t="shared" si="38"/>
        <v>0</v>
      </c>
      <c r="AG69" s="16">
        <f>SUM(U69:AF69)</f>
        <v>0</v>
      </c>
      <c r="AH69" s="16">
        <f t="shared" si="36"/>
        <v>0</v>
      </c>
    </row>
    <row r="70" spans="1:34" ht="12.75" customHeight="1">
      <c r="A70" s="55" t="s">
        <v>70</v>
      </c>
      <c r="B70" s="2"/>
      <c r="C70" s="55"/>
      <c r="D70" s="54"/>
      <c r="E70" s="12"/>
      <c r="F70" s="104">
        <f>IF(F131&gt;0,0,F131*-1)</f>
        <v>0</v>
      </c>
      <c r="G70" s="104">
        <f>IF(G131&gt;0,0,G131*-1)</f>
        <v>0</v>
      </c>
      <c r="H70" s="104">
        <f>IF(H131&gt;0,0,H131*-1)</f>
        <v>0</v>
      </c>
      <c r="I70" s="104">
        <f t="shared" ref="I70:Q70" si="39">IF(I131&gt;0,0,I131*-1)</f>
        <v>0</v>
      </c>
      <c r="J70" s="104">
        <f t="shared" si="39"/>
        <v>0</v>
      </c>
      <c r="K70" s="104">
        <f t="shared" si="39"/>
        <v>0</v>
      </c>
      <c r="L70" s="104">
        <f t="shared" si="39"/>
        <v>0</v>
      </c>
      <c r="M70" s="104">
        <f t="shared" si="39"/>
        <v>0</v>
      </c>
      <c r="N70" s="104">
        <f t="shared" si="39"/>
        <v>0</v>
      </c>
      <c r="O70" s="104">
        <f t="shared" si="39"/>
        <v>0</v>
      </c>
      <c r="P70" s="104">
        <f t="shared" si="39"/>
        <v>0</v>
      </c>
      <c r="Q70" s="104">
        <f t="shared" si="39"/>
        <v>0</v>
      </c>
      <c r="R70" s="16">
        <f>SUM(F70:Q70)</f>
        <v>0</v>
      </c>
      <c r="S70" s="16">
        <f t="shared" si="35"/>
        <v>0</v>
      </c>
      <c r="T70" s="16"/>
      <c r="U70" s="104">
        <f>IF(U131&gt;0,0,U131*-1)</f>
        <v>0</v>
      </c>
      <c r="V70" s="104">
        <f>IF(V131&gt;0,0,V131*-1)</f>
        <v>0</v>
      </c>
      <c r="W70" s="104">
        <f>IF(W131&gt;0,0,W131*-1)</f>
        <v>0</v>
      </c>
      <c r="X70" s="104">
        <f t="shared" ref="X70:AF70" si="40">IF(X131&gt;0,0,X131*-1)</f>
        <v>0</v>
      </c>
      <c r="Y70" s="104">
        <f t="shared" si="40"/>
        <v>0</v>
      </c>
      <c r="Z70" s="104">
        <f t="shared" si="40"/>
        <v>0</v>
      </c>
      <c r="AA70" s="104">
        <f t="shared" si="40"/>
        <v>0</v>
      </c>
      <c r="AB70" s="104">
        <f t="shared" si="40"/>
        <v>0</v>
      </c>
      <c r="AC70" s="104">
        <f t="shared" si="40"/>
        <v>0</v>
      </c>
      <c r="AD70" s="104">
        <f t="shared" si="40"/>
        <v>0</v>
      </c>
      <c r="AE70" s="104">
        <f t="shared" si="40"/>
        <v>0</v>
      </c>
      <c r="AF70" s="104">
        <f t="shared" si="40"/>
        <v>0</v>
      </c>
      <c r="AG70" s="16">
        <f>SUM(U70:AF70)</f>
        <v>0</v>
      </c>
      <c r="AH70" s="16">
        <f t="shared" si="36"/>
        <v>0</v>
      </c>
    </row>
    <row r="71" spans="1:34" ht="12.75" customHeight="1">
      <c r="A71" s="86" t="s">
        <v>71</v>
      </c>
      <c r="B71" s="2"/>
      <c r="C71" s="55"/>
      <c r="D71" s="54"/>
      <c r="E71" s="12"/>
      <c r="F71" s="34"/>
      <c r="G71" s="34"/>
      <c r="H71" s="34"/>
      <c r="I71" s="34"/>
      <c r="J71" s="34"/>
      <c r="K71" s="34"/>
      <c r="L71" s="34"/>
      <c r="M71" s="34"/>
      <c r="N71" s="34"/>
      <c r="O71" s="34"/>
      <c r="P71" s="34"/>
      <c r="Q71" s="34"/>
      <c r="R71" s="16">
        <f>SUM(F71:Q71)</f>
        <v>0</v>
      </c>
      <c r="S71" s="16">
        <f t="shared" si="35"/>
        <v>0</v>
      </c>
      <c r="T71" s="16"/>
      <c r="U71" s="34"/>
      <c r="V71" s="34"/>
      <c r="W71" s="34"/>
      <c r="X71" s="34"/>
      <c r="Y71" s="34"/>
      <c r="Z71" s="34"/>
      <c r="AA71" s="34"/>
      <c r="AB71" s="34"/>
      <c r="AC71" s="34"/>
      <c r="AD71" s="34"/>
      <c r="AE71" s="34"/>
      <c r="AF71" s="34"/>
      <c r="AG71" s="16">
        <f>SUM(U71:AF71)</f>
        <v>0</v>
      </c>
      <c r="AH71" s="16">
        <f t="shared" si="36"/>
        <v>0</v>
      </c>
    </row>
    <row r="72" spans="1:34" ht="12.75" customHeight="1">
      <c r="B72" s="86"/>
      <c r="C72" s="55"/>
      <c r="D72" s="54"/>
      <c r="E72" s="12"/>
      <c r="F72" s="16"/>
      <c r="G72" s="16"/>
      <c r="H72" s="16"/>
      <c r="I72" s="16"/>
      <c r="J72" s="16"/>
      <c r="K72" s="16"/>
      <c r="L72" s="16"/>
      <c r="M72" s="16"/>
      <c r="N72" s="16"/>
      <c r="O72" s="16"/>
      <c r="P72" s="16"/>
      <c r="Q72" s="16"/>
      <c r="R72" s="16"/>
      <c r="S72" s="16"/>
      <c r="T72" s="16"/>
      <c r="U72" s="34"/>
      <c r="V72" s="34"/>
      <c r="W72" s="34"/>
      <c r="X72" s="34"/>
      <c r="Y72" s="34"/>
      <c r="Z72" s="34"/>
      <c r="AA72" s="34"/>
      <c r="AB72" s="34"/>
      <c r="AC72" s="34"/>
      <c r="AD72" s="34"/>
      <c r="AE72" s="34"/>
      <c r="AF72" s="34"/>
      <c r="AG72" s="16"/>
      <c r="AH72" s="16"/>
    </row>
    <row r="73" spans="1:34" ht="12.75" customHeight="1">
      <c r="A73" s="57"/>
      <c r="B73" s="57" t="s">
        <v>72</v>
      </c>
      <c r="C73" s="57"/>
      <c r="D73" s="58"/>
      <c r="E73" s="19"/>
      <c r="F73" s="20">
        <f>SUM(F8,F32,F70)</f>
        <v>0</v>
      </c>
      <c r="G73" s="20">
        <f t="shared" ref="G73:Q73" si="41">SUM(G8,G32,G70)</f>
        <v>0</v>
      </c>
      <c r="H73" s="20">
        <f t="shared" si="41"/>
        <v>0</v>
      </c>
      <c r="I73" s="20">
        <f t="shared" si="41"/>
        <v>0</v>
      </c>
      <c r="J73" s="20">
        <f t="shared" si="41"/>
        <v>0</v>
      </c>
      <c r="K73" s="20">
        <f t="shared" si="41"/>
        <v>0</v>
      </c>
      <c r="L73" s="20">
        <f t="shared" si="41"/>
        <v>0</v>
      </c>
      <c r="M73" s="20">
        <f t="shared" si="41"/>
        <v>0</v>
      </c>
      <c r="N73" s="20">
        <f t="shared" si="41"/>
        <v>0</v>
      </c>
      <c r="O73" s="20">
        <f t="shared" si="41"/>
        <v>0</v>
      </c>
      <c r="P73" s="20">
        <f t="shared" si="41"/>
        <v>0</v>
      </c>
      <c r="Q73" s="20">
        <f t="shared" si="41"/>
        <v>0</v>
      </c>
      <c r="R73" s="20">
        <f>SUM(F73:Q73)</f>
        <v>0</v>
      </c>
      <c r="S73" s="20">
        <f t="shared" si="35"/>
        <v>0</v>
      </c>
      <c r="T73" s="20"/>
      <c r="U73" s="20">
        <f>SUM(U8,U32)</f>
        <v>0</v>
      </c>
      <c r="V73" s="20">
        <f t="shared" ref="V73:AF73" si="42">SUM(V8,V32)</f>
        <v>0</v>
      </c>
      <c r="W73" s="20">
        <f t="shared" si="42"/>
        <v>0</v>
      </c>
      <c r="X73" s="20">
        <f t="shared" si="42"/>
        <v>0</v>
      </c>
      <c r="Y73" s="20">
        <f t="shared" si="42"/>
        <v>0</v>
      </c>
      <c r="Z73" s="20">
        <f t="shared" si="42"/>
        <v>0</v>
      </c>
      <c r="AA73" s="20">
        <f t="shared" si="42"/>
        <v>0</v>
      </c>
      <c r="AB73" s="20">
        <f t="shared" si="42"/>
        <v>0</v>
      </c>
      <c r="AC73" s="20">
        <f t="shared" si="42"/>
        <v>0</v>
      </c>
      <c r="AD73" s="20">
        <f t="shared" si="42"/>
        <v>0</v>
      </c>
      <c r="AE73" s="20">
        <f t="shared" si="42"/>
        <v>0</v>
      </c>
      <c r="AF73" s="20">
        <f t="shared" si="42"/>
        <v>0</v>
      </c>
      <c r="AG73" s="20">
        <f>SUM(U73:AF73)</f>
        <v>0</v>
      </c>
      <c r="AH73" s="20">
        <f t="shared" si="36"/>
        <v>0</v>
      </c>
    </row>
    <row r="74" spans="1:34" ht="12.75" customHeight="1">
      <c r="A74" s="58"/>
      <c r="B74" s="57" t="s">
        <v>73</v>
      </c>
      <c r="C74" s="57"/>
      <c r="D74" s="58"/>
      <c r="E74" s="19"/>
      <c r="F74" s="20">
        <f>SUM(F24,F41,F60,F66,F68,F69,F71)</f>
        <v>0</v>
      </c>
      <c r="G74" s="20">
        <f t="shared" ref="G74:Q74" si="43">SUM(G24,G41,G60,G66,G68,G69,G71)</f>
        <v>0</v>
      </c>
      <c r="H74" s="20">
        <f t="shared" si="43"/>
        <v>0</v>
      </c>
      <c r="I74" s="20">
        <f t="shared" si="43"/>
        <v>0</v>
      </c>
      <c r="J74" s="20">
        <f t="shared" si="43"/>
        <v>0</v>
      </c>
      <c r="K74" s="20">
        <f t="shared" si="43"/>
        <v>0</v>
      </c>
      <c r="L74" s="20">
        <f t="shared" si="43"/>
        <v>0</v>
      </c>
      <c r="M74" s="20">
        <f t="shared" si="43"/>
        <v>0</v>
      </c>
      <c r="N74" s="20">
        <f t="shared" si="43"/>
        <v>0</v>
      </c>
      <c r="O74" s="20">
        <f t="shared" si="43"/>
        <v>0</v>
      </c>
      <c r="P74" s="20">
        <f t="shared" si="43"/>
        <v>0</v>
      </c>
      <c r="Q74" s="20">
        <f t="shared" si="43"/>
        <v>0</v>
      </c>
      <c r="R74" s="20">
        <f>SUM(F74:Q74)</f>
        <v>0</v>
      </c>
      <c r="S74" s="20">
        <f t="shared" si="35"/>
        <v>0</v>
      </c>
      <c r="T74" s="20"/>
      <c r="U74" s="20">
        <f>SUM(U24,U41,U60,U66,U68,U69,U71)</f>
        <v>0</v>
      </c>
      <c r="V74" s="20">
        <f t="shared" ref="V74:AF74" si="44">SUM(V24,V41,V60,V66,V68,V69,V71)</f>
        <v>0</v>
      </c>
      <c r="W74" s="20">
        <f t="shared" si="44"/>
        <v>0</v>
      </c>
      <c r="X74" s="20">
        <f t="shared" si="44"/>
        <v>0</v>
      </c>
      <c r="Y74" s="20">
        <f t="shared" si="44"/>
        <v>0</v>
      </c>
      <c r="Z74" s="20">
        <f t="shared" si="44"/>
        <v>0</v>
      </c>
      <c r="AA74" s="20">
        <f t="shared" si="44"/>
        <v>0</v>
      </c>
      <c r="AB74" s="20">
        <f t="shared" si="44"/>
        <v>0</v>
      </c>
      <c r="AC74" s="20">
        <f t="shared" si="44"/>
        <v>0</v>
      </c>
      <c r="AD74" s="20">
        <f t="shared" si="44"/>
        <v>0</v>
      </c>
      <c r="AE74" s="20">
        <f t="shared" si="44"/>
        <v>0</v>
      </c>
      <c r="AF74" s="20">
        <f t="shared" si="44"/>
        <v>0</v>
      </c>
      <c r="AG74" s="20">
        <f>SUM(U74:AF74)</f>
        <v>0</v>
      </c>
      <c r="AH74" s="20">
        <f t="shared" si="36"/>
        <v>0</v>
      </c>
    </row>
    <row r="75" spans="1:34" ht="12.75" customHeight="1">
      <c r="A75" s="58"/>
      <c r="B75" s="57" t="s">
        <v>74</v>
      </c>
      <c r="C75" s="60"/>
      <c r="D75" s="58"/>
      <c r="E75" s="19"/>
      <c r="F75" s="20">
        <f>SUM(F73-F74)</f>
        <v>0</v>
      </c>
      <c r="G75" s="20">
        <f t="shared" ref="G75:Q75" si="45">SUM(G73-G74)</f>
        <v>0</v>
      </c>
      <c r="H75" s="20">
        <f t="shared" si="45"/>
        <v>0</v>
      </c>
      <c r="I75" s="20">
        <f t="shared" si="45"/>
        <v>0</v>
      </c>
      <c r="J75" s="20">
        <f t="shared" si="45"/>
        <v>0</v>
      </c>
      <c r="K75" s="20">
        <f t="shared" si="45"/>
        <v>0</v>
      </c>
      <c r="L75" s="20">
        <f t="shared" si="45"/>
        <v>0</v>
      </c>
      <c r="M75" s="20">
        <f>SUM(M73-M74)</f>
        <v>0</v>
      </c>
      <c r="N75" s="20">
        <f t="shared" si="45"/>
        <v>0</v>
      </c>
      <c r="O75" s="20">
        <f t="shared" si="45"/>
        <v>0</v>
      </c>
      <c r="P75" s="20">
        <f t="shared" si="45"/>
        <v>0</v>
      </c>
      <c r="Q75" s="20">
        <f t="shared" si="45"/>
        <v>0</v>
      </c>
      <c r="R75" s="20">
        <f>SUM(F75:Q75)</f>
        <v>0</v>
      </c>
      <c r="S75" s="20">
        <f t="shared" si="35"/>
        <v>0</v>
      </c>
      <c r="T75" s="20"/>
      <c r="U75" s="20">
        <f t="shared" ref="U75:AF75" si="46">SUM(U73-U74)</f>
        <v>0</v>
      </c>
      <c r="V75" s="20">
        <f t="shared" si="46"/>
        <v>0</v>
      </c>
      <c r="W75" s="20">
        <f t="shared" si="46"/>
        <v>0</v>
      </c>
      <c r="X75" s="20">
        <f t="shared" si="46"/>
        <v>0</v>
      </c>
      <c r="Y75" s="20">
        <f t="shared" si="46"/>
        <v>0</v>
      </c>
      <c r="Z75" s="20">
        <f t="shared" si="46"/>
        <v>0</v>
      </c>
      <c r="AA75" s="20">
        <f t="shared" si="46"/>
        <v>0</v>
      </c>
      <c r="AB75" s="20">
        <f t="shared" si="46"/>
        <v>0</v>
      </c>
      <c r="AC75" s="20">
        <f t="shared" si="46"/>
        <v>0</v>
      </c>
      <c r="AD75" s="20">
        <f t="shared" si="46"/>
        <v>0</v>
      </c>
      <c r="AE75" s="20">
        <f t="shared" si="46"/>
        <v>0</v>
      </c>
      <c r="AF75" s="20">
        <f t="shared" si="46"/>
        <v>0</v>
      </c>
      <c r="AG75" s="20">
        <f>SUM(U75:AF75)</f>
        <v>0</v>
      </c>
      <c r="AH75" s="20">
        <f t="shared" si="36"/>
        <v>0</v>
      </c>
    </row>
    <row r="76" spans="1:34" ht="12.75" customHeight="1">
      <c r="C76" s="61"/>
      <c r="F76" s="16"/>
      <c r="G76" s="16"/>
      <c r="H76" s="16"/>
      <c r="I76" s="16"/>
      <c r="J76" s="16"/>
      <c r="K76" s="16"/>
      <c r="L76" s="16"/>
      <c r="M76" s="16"/>
      <c r="N76" s="16"/>
      <c r="O76" s="16"/>
      <c r="P76" s="16"/>
      <c r="Q76" s="16"/>
      <c r="R76" s="7"/>
      <c r="U76" s="16"/>
      <c r="V76" s="16"/>
      <c r="W76" s="16"/>
      <c r="X76" s="16"/>
      <c r="Y76" s="16"/>
      <c r="Z76" s="16"/>
      <c r="AA76" s="16"/>
      <c r="AB76" s="16"/>
      <c r="AC76" s="16"/>
      <c r="AD76" s="16"/>
      <c r="AE76" s="16"/>
      <c r="AF76" s="16"/>
      <c r="AG76" s="7"/>
    </row>
    <row r="77" spans="1:34" ht="12.75" customHeight="1">
      <c r="B77" s="46" t="s">
        <v>75</v>
      </c>
      <c r="C77" s="61"/>
      <c r="F77" s="34"/>
      <c r="G77" s="34"/>
      <c r="H77" s="34"/>
      <c r="I77" s="34"/>
      <c r="J77" s="34"/>
      <c r="K77" s="34"/>
      <c r="L77" s="34"/>
      <c r="M77" s="34"/>
      <c r="N77" s="34"/>
      <c r="O77" s="34"/>
      <c r="P77" s="34"/>
      <c r="Q77" s="34"/>
      <c r="R77" s="16">
        <f>SUM(F77:Q77)</f>
        <v>0</v>
      </c>
      <c r="S77" s="16">
        <f>SUM(R77/12)</f>
        <v>0</v>
      </c>
      <c r="T77" s="16"/>
      <c r="U77" s="34"/>
      <c r="V77" s="34"/>
      <c r="W77" s="34"/>
      <c r="X77" s="34"/>
      <c r="Y77" s="34"/>
      <c r="Z77" s="34"/>
      <c r="AA77" s="34"/>
      <c r="AB77" s="34"/>
      <c r="AC77" s="34"/>
      <c r="AD77" s="34"/>
      <c r="AE77" s="34"/>
      <c r="AF77" s="34"/>
      <c r="AG77" s="16">
        <f>SUM(U77:AF77)</f>
        <v>0</v>
      </c>
      <c r="AH77" s="16">
        <f>SUM(AG77/12)</f>
        <v>0</v>
      </c>
    </row>
    <row r="78" spans="1:34" s="6" customFormat="1" ht="12.75" customHeight="1">
      <c r="A78" s="62"/>
      <c r="B78" s="62" t="s">
        <v>74</v>
      </c>
      <c r="C78" s="63"/>
      <c r="D78" s="62"/>
      <c r="E78" s="23"/>
      <c r="F78" s="20">
        <f>F75+F77</f>
        <v>0</v>
      </c>
      <c r="G78" s="20">
        <f t="shared" ref="G78:Q78" si="47">G75+G77</f>
        <v>0</v>
      </c>
      <c r="H78" s="20">
        <f t="shared" si="47"/>
        <v>0</v>
      </c>
      <c r="I78" s="20">
        <f t="shared" si="47"/>
        <v>0</v>
      </c>
      <c r="J78" s="20">
        <f t="shared" si="47"/>
        <v>0</v>
      </c>
      <c r="K78" s="20">
        <f t="shared" si="47"/>
        <v>0</v>
      </c>
      <c r="L78" s="20">
        <f t="shared" si="47"/>
        <v>0</v>
      </c>
      <c r="M78" s="20">
        <f t="shared" si="47"/>
        <v>0</v>
      </c>
      <c r="N78" s="20">
        <f t="shared" si="47"/>
        <v>0</v>
      </c>
      <c r="O78" s="20">
        <f t="shared" si="47"/>
        <v>0</v>
      </c>
      <c r="P78" s="20">
        <f t="shared" si="47"/>
        <v>0</v>
      </c>
      <c r="Q78" s="20">
        <f t="shared" si="47"/>
        <v>0</v>
      </c>
      <c r="R78" s="20">
        <f>SUM(F78:Q78)</f>
        <v>0</v>
      </c>
      <c r="S78" s="20">
        <f>SUM(R78/12)</f>
        <v>0</v>
      </c>
      <c r="T78" s="20"/>
      <c r="U78" s="20">
        <f t="shared" ref="U78:AF78" si="48">U75+U77</f>
        <v>0</v>
      </c>
      <c r="V78" s="20">
        <f t="shared" si="48"/>
        <v>0</v>
      </c>
      <c r="W78" s="20">
        <f t="shared" si="48"/>
        <v>0</v>
      </c>
      <c r="X78" s="20">
        <f t="shared" si="48"/>
        <v>0</v>
      </c>
      <c r="Y78" s="20">
        <f t="shared" si="48"/>
        <v>0</v>
      </c>
      <c r="Z78" s="20">
        <f t="shared" si="48"/>
        <v>0</v>
      </c>
      <c r="AA78" s="20">
        <f t="shared" si="48"/>
        <v>0</v>
      </c>
      <c r="AB78" s="20">
        <f t="shared" si="48"/>
        <v>0</v>
      </c>
      <c r="AC78" s="20">
        <f t="shared" si="48"/>
        <v>0</v>
      </c>
      <c r="AD78" s="20">
        <f t="shared" si="48"/>
        <v>0</v>
      </c>
      <c r="AE78" s="20">
        <f t="shared" si="48"/>
        <v>0</v>
      </c>
      <c r="AF78" s="20">
        <f t="shared" si="48"/>
        <v>0</v>
      </c>
      <c r="AG78" s="20">
        <f>SUM(U78:AF78)</f>
        <v>0</v>
      </c>
      <c r="AH78" s="20">
        <f>SUM(AG78/12)</f>
        <v>0</v>
      </c>
    </row>
    <row r="79" spans="1:34" ht="12.75" customHeight="1">
      <c r="C79" s="61"/>
      <c r="F79" s="16"/>
      <c r="G79" s="16"/>
      <c r="H79" s="16"/>
      <c r="I79" s="16"/>
      <c r="J79" s="16"/>
      <c r="K79" s="16"/>
      <c r="L79" s="16"/>
      <c r="M79" s="16"/>
      <c r="N79" s="16"/>
      <c r="O79" s="16"/>
      <c r="P79" s="16"/>
      <c r="Q79" s="16"/>
      <c r="R79" s="7"/>
      <c r="U79" s="16"/>
      <c r="V79" s="16"/>
      <c r="W79" s="16"/>
      <c r="X79" s="16"/>
      <c r="Y79" s="16"/>
      <c r="Z79" s="16"/>
      <c r="AA79" s="16"/>
      <c r="AB79" s="16"/>
      <c r="AC79" s="16"/>
      <c r="AD79" s="16"/>
      <c r="AE79" s="16"/>
      <c r="AF79" s="16"/>
      <c r="AG79" s="7"/>
    </row>
    <row r="80" spans="1:34" ht="12.75" customHeight="1">
      <c r="B80" s="46" t="s">
        <v>76</v>
      </c>
      <c r="C80" s="61"/>
      <c r="F80" s="34"/>
      <c r="G80" s="34"/>
      <c r="H80" s="34"/>
      <c r="I80" s="34"/>
      <c r="J80" s="34"/>
      <c r="K80" s="34"/>
      <c r="L80" s="34"/>
      <c r="M80" s="34"/>
      <c r="N80" s="34"/>
      <c r="O80" s="34"/>
      <c r="P80" s="34"/>
      <c r="Q80" s="34"/>
      <c r="R80" s="16">
        <f>SUM(F80:Q80)</f>
        <v>0</v>
      </c>
      <c r="S80" s="16">
        <f>SUM(R80/12)</f>
        <v>0</v>
      </c>
      <c r="T80" s="16"/>
      <c r="U80" s="34"/>
      <c r="V80" s="34"/>
      <c r="W80" s="34"/>
      <c r="X80" s="34"/>
      <c r="Y80" s="34"/>
      <c r="Z80" s="34"/>
      <c r="AA80" s="34"/>
      <c r="AB80" s="34"/>
      <c r="AC80" s="34"/>
      <c r="AD80" s="34"/>
      <c r="AE80" s="34"/>
      <c r="AF80" s="34"/>
      <c r="AG80" s="16">
        <f>SUM(U80:AF80)</f>
        <v>0</v>
      </c>
      <c r="AH80" s="16">
        <f>SUM(AG80/12)</f>
        <v>0</v>
      </c>
    </row>
    <row r="81" spans="1:34" s="6" customFormat="1" ht="12.75" customHeight="1">
      <c r="A81" s="62"/>
      <c r="B81" s="62" t="s">
        <v>74</v>
      </c>
      <c r="C81" s="63"/>
      <c r="D81" s="62"/>
      <c r="E81" s="23"/>
      <c r="F81" s="20">
        <f>F78+F80</f>
        <v>0</v>
      </c>
      <c r="G81" s="20">
        <f t="shared" ref="G81:Q81" si="49">G78+G80</f>
        <v>0</v>
      </c>
      <c r="H81" s="20">
        <f t="shared" si="49"/>
        <v>0</v>
      </c>
      <c r="I81" s="20">
        <f t="shared" si="49"/>
        <v>0</v>
      </c>
      <c r="J81" s="20">
        <f t="shared" si="49"/>
        <v>0</v>
      </c>
      <c r="K81" s="20">
        <f t="shared" si="49"/>
        <v>0</v>
      </c>
      <c r="L81" s="20">
        <f t="shared" si="49"/>
        <v>0</v>
      </c>
      <c r="M81" s="20">
        <f t="shared" si="49"/>
        <v>0</v>
      </c>
      <c r="N81" s="20">
        <f t="shared" si="49"/>
        <v>0</v>
      </c>
      <c r="O81" s="20">
        <f t="shared" si="49"/>
        <v>0</v>
      </c>
      <c r="P81" s="20">
        <f t="shared" si="49"/>
        <v>0</v>
      </c>
      <c r="Q81" s="20">
        <f t="shared" si="49"/>
        <v>0</v>
      </c>
      <c r="R81" s="20">
        <f>SUM(F81:Q81)</f>
        <v>0</v>
      </c>
      <c r="S81" s="20">
        <f>SUM(R81/12)</f>
        <v>0</v>
      </c>
      <c r="T81" s="20"/>
      <c r="U81" s="20">
        <f t="shared" ref="U81:AF81" si="50">U78+U80</f>
        <v>0</v>
      </c>
      <c r="V81" s="20">
        <f t="shared" si="50"/>
        <v>0</v>
      </c>
      <c r="W81" s="20">
        <f t="shared" si="50"/>
        <v>0</v>
      </c>
      <c r="X81" s="20">
        <f t="shared" si="50"/>
        <v>0</v>
      </c>
      <c r="Y81" s="20">
        <f t="shared" si="50"/>
        <v>0</v>
      </c>
      <c r="Z81" s="20">
        <f t="shared" si="50"/>
        <v>0</v>
      </c>
      <c r="AA81" s="20">
        <f t="shared" si="50"/>
        <v>0</v>
      </c>
      <c r="AB81" s="20">
        <f t="shared" si="50"/>
        <v>0</v>
      </c>
      <c r="AC81" s="20">
        <f t="shared" si="50"/>
        <v>0</v>
      </c>
      <c r="AD81" s="20">
        <f t="shared" si="50"/>
        <v>0</v>
      </c>
      <c r="AE81" s="20">
        <f t="shared" si="50"/>
        <v>0</v>
      </c>
      <c r="AF81" s="20">
        <f t="shared" si="50"/>
        <v>0</v>
      </c>
      <c r="AG81" s="20">
        <f>SUM(U81:AF81)</f>
        <v>0</v>
      </c>
      <c r="AH81" s="20">
        <f>SUM(AG81/12)</f>
        <v>0</v>
      </c>
    </row>
    <row r="82" spans="1:34" ht="12.75" customHeight="1">
      <c r="C82" s="61"/>
      <c r="F82" s="16"/>
      <c r="G82" s="16"/>
      <c r="H82" s="16"/>
      <c r="I82" s="16"/>
      <c r="J82" s="16"/>
      <c r="K82" s="16"/>
      <c r="L82" s="16"/>
      <c r="M82" s="16"/>
      <c r="N82" s="16"/>
      <c r="O82" s="16"/>
      <c r="P82" s="16"/>
      <c r="Q82" s="16"/>
      <c r="R82" s="7"/>
      <c r="U82" s="16"/>
      <c r="V82" s="16"/>
      <c r="W82" s="16"/>
      <c r="X82" s="16"/>
      <c r="Y82" s="16"/>
      <c r="Z82" s="16"/>
      <c r="AA82" s="16"/>
      <c r="AB82" s="16"/>
      <c r="AC82" s="16"/>
      <c r="AD82" s="16"/>
      <c r="AE82" s="16"/>
      <c r="AF82" s="16"/>
      <c r="AG82" s="7"/>
    </row>
    <row r="83" spans="1:34" ht="12.75" customHeight="1">
      <c r="B83" s="46" t="s">
        <v>77</v>
      </c>
      <c r="C83" s="61"/>
      <c r="F83" s="48"/>
      <c r="G83" s="48"/>
      <c r="H83" s="48"/>
      <c r="I83" s="48"/>
      <c r="J83" s="48"/>
      <c r="K83" s="48"/>
      <c r="L83" s="48"/>
      <c r="M83" s="48"/>
      <c r="N83" s="48"/>
      <c r="O83" s="48"/>
      <c r="P83" s="48"/>
      <c r="Q83" s="48"/>
      <c r="R83" s="16"/>
      <c r="S83" s="16"/>
      <c r="T83" s="16"/>
      <c r="U83" s="48"/>
      <c r="V83" s="48"/>
      <c r="W83" s="48"/>
      <c r="X83" s="48"/>
      <c r="Y83" s="48"/>
      <c r="Z83" s="48"/>
      <c r="AA83" s="48"/>
      <c r="AB83" s="48"/>
      <c r="AC83" s="48"/>
      <c r="AD83" s="48"/>
      <c r="AE83" s="48"/>
      <c r="AF83" s="48"/>
      <c r="AG83" s="16"/>
      <c r="AH83" s="16"/>
    </row>
    <row r="84" spans="1:34" ht="12.75" customHeight="1">
      <c r="C84" s="110" t="s">
        <v>78</v>
      </c>
      <c r="F84" s="34"/>
      <c r="G84" s="34"/>
      <c r="H84" s="34"/>
      <c r="I84" s="34"/>
      <c r="J84" s="34"/>
      <c r="K84" s="34"/>
      <c r="L84" s="34"/>
      <c r="M84" s="34"/>
      <c r="N84" s="34"/>
      <c r="O84" s="34"/>
      <c r="P84" s="34"/>
      <c r="Q84" s="34"/>
      <c r="R84" s="16">
        <f>SUM(F84:Q84)</f>
        <v>0</v>
      </c>
      <c r="S84" s="16">
        <f>SUM(R84/12)</f>
        <v>0</v>
      </c>
      <c r="T84" s="16"/>
      <c r="U84" s="34"/>
      <c r="V84" s="34"/>
      <c r="W84" s="34"/>
      <c r="X84" s="34"/>
      <c r="Y84" s="34"/>
      <c r="Z84" s="34"/>
      <c r="AA84" s="34"/>
      <c r="AB84" s="34"/>
      <c r="AC84" s="34"/>
      <c r="AD84" s="34"/>
      <c r="AE84" s="34"/>
      <c r="AF84" s="34"/>
      <c r="AG84" s="16">
        <f>SUM(U84:AF84)</f>
        <v>0</v>
      </c>
      <c r="AH84" s="16">
        <f>SUM(AG84/12)</f>
        <v>0</v>
      </c>
    </row>
    <row r="85" spans="1:34" ht="12.75" customHeight="1">
      <c r="C85" s="61" t="s">
        <v>79</v>
      </c>
      <c r="F85" s="34"/>
      <c r="G85" s="34"/>
      <c r="H85" s="34"/>
      <c r="I85" s="34"/>
      <c r="J85" s="34"/>
      <c r="K85" s="34"/>
      <c r="L85" s="34"/>
      <c r="M85" s="34"/>
      <c r="N85" s="34"/>
      <c r="O85" s="34"/>
      <c r="P85" s="34"/>
      <c r="Q85" s="34"/>
      <c r="R85" s="16">
        <f>SUM(F85:Q85)</f>
        <v>0</v>
      </c>
      <c r="S85" s="16">
        <f>SUM(R85/12)</f>
        <v>0</v>
      </c>
      <c r="T85" s="16"/>
      <c r="U85" s="34"/>
      <c r="V85" s="34"/>
      <c r="W85" s="34"/>
      <c r="X85" s="34"/>
      <c r="Y85" s="34"/>
      <c r="Z85" s="34"/>
      <c r="AA85" s="34"/>
      <c r="AB85" s="34"/>
      <c r="AC85" s="34"/>
      <c r="AD85" s="34"/>
      <c r="AE85" s="34"/>
      <c r="AF85" s="34"/>
      <c r="AG85" s="16">
        <f>SUM(U85:AF85)</f>
        <v>0</v>
      </c>
      <c r="AH85" s="16">
        <f>SUM(AG85/12)</f>
        <v>0</v>
      </c>
    </row>
    <row r="86" spans="1:34" s="6" customFormat="1" ht="12.75" customHeight="1">
      <c r="A86" s="62"/>
      <c r="B86" s="62" t="s">
        <v>74</v>
      </c>
      <c r="C86" s="63"/>
      <c r="D86" s="62"/>
      <c r="E86" s="23"/>
      <c r="F86" s="20">
        <f>F81+F84+F85</f>
        <v>0</v>
      </c>
      <c r="G86" s="20">
        <f t="shared" ref="G86:Q86" si="51">G81+G84+G85</f>
        <v>0</v>
      </c>
      <c r="H86" s="20">
        <f t="shared" si="51"/>
        <v>0</v>
      </c>
      <c r="I86" s="20">
        <f t="shared" si="51"/>
        <v>0</v>
      </c>
      <c r="J86" s="20">
        <f t="shared" si="51"/>
        <v>0</v>
      </c>
      <c r="K86" s="20">
        <f t="shared" si="51"/>
        <v>0</v>
      </c>
      <c r="L86" s="20">
        <f t="shared" si="51"/>
        <v>0</v>
      </c>
      <c r="M86" s="20">
        <f t="shared" si="51"/>
        <v>0</v>
      </c>
      <c r="N86" s="20">
        <f t="shared" si="51"/>
        <v>0</v>
      </c>
      <c r="O86" s="20">
        <f t="shared" si="51"/>
        <v>0</v>
      </c>
      <c r="P86" s="20">
        <f t="shared" si="51"/>
        <v>0</v>
      </c>
      <c r="Q86" s="20">
        <f t="shared" si="51"/>
        <v>0</v>
      </c>
      <c r="R86" s="20">
        <f>SUM(F86:Q86)</f>
        <v>0</v>
      </c>
      <c r="S86" s="20">
        <f>SUM(R86/12)</f>
        <v>0</v>
      </c>
      <c r="T86" s="20"/>
      <c r="U86" s="20">
        <f t="shared" ref="U86:AF86" si="52">U81+U84+U85</f>
        <v>0</v>
      </c>
      <c r="V86" s="20">
        <f t="shared" si="52"/>
        <v>0</v>
      </c>
      <c r="W86" s="20">
        <f t="shared" si="52"/>
        <v>0</v>
      </c>
      <c r="X86" s="20">
        <f t="shared" si="52"/>
        <v>0</v>
      </c>
      <c r="Y86" s="20">
        <f t="shared" si="52"/>
        <v>0</v>
      </c>
      <c r="Z86" s="20">
        <f t="shared" si="52"/>
        <v>0</v>
      </c>
      <c r="AA86" s="20">
        <f t="shared" si="52"/>
        <v>0</v>
      </c>
      <c r="AB86" s="20">
        <f t="shared" si="52"/>
        <v>0</v>
      </c>
      <c r="AC86" s="20">
        <f t="shared" si="52"/>
        <v>0</v>
      </c>
      <c r="AD86" s="20">
        <f t="shared" si="52"/>
        <v>0</v>
      </c>
      <c r="AE86" s="20">
        <f t="shared" si="52"/>
        <v>0</v>
      </c>
      <c r="AF86" s="20">
        <f t="shared" si="52"/>
        <v>0</v>
      </c>
      <c r="AG86" s="20">
        <f>SUM(U86:AF86)</f>
        <v>0</v>
      </c>
      <c r="AH86" s="20">
        <f>SUM(AG86/12)</f>
        <v>0</v>
      </c>
    </row>
    <row r="87" spans="1:34" ht="12.75" customHeight="1">
      <c r="C87" s="61"/>
      <c r="F87" s="16"/>
      <c r="G87" s="16"/>
      <c r="H87" s="16"/>
      <c r="I87" s="16"/>
      <c r="J87" s="16"/>
      <c r="K87" s="16"/>
      <c r="L87" s="16"/>
      <c r="M87" s="16"/>
      <c r="N87" s="16"/>
      <c r="O87" s="16"/>
      <c r="P87" s="16"/>
      <c r="Q87" s="16"/>
      <c r="R87" s="7"/>
      <c r="U87" s="16"/>
      <c r="V87" s="16"/>
      <c r="W87" s="16"/>
      <c r="X87" s="16"/>
      <c r="Y87" s="16"/>
      <c r="Z87" s="16"/>
      <c r="AA87" s="16"/>
      <c r="AB87" s="16"/>
      <c r="AC87" s="16"/>
      <c r="AD87" s="16"/>
      <c r="AE87" s="16"/>
      <c r="AF87" s="16"/>
      <c r="AG87" s="7"/>
    </row>
    <row r="88" spans="1:34" ht="12.75" customHeight="1">
      <c r="B88" s="108" t="s">
        <v>80</v>
      </c>
      <c r="C88" s="64"/>
      <c r="D88" s="54"/>
      <c r="E88" s="12"/>
      <c r="F88" s="98">
        <v>0</v>
      </c>
      <c r="G88" s="18">
        <f>F89</f>
        <v>0</v>
      </c>
      <c r="H88" s="18">
        <f t="shared" ref="H88:Q88" si="53">G89</f>
        <v>0</v>
      </c>
      <c r="I88" s="18">
        <f t="shared" si="53"/>
        <v>0</v>
      </c>
      <c r="J88" s="18">
        <f t="shared" si="53"/>
        <v>0</v>
      </c>
      <c r="K88" s="18">
        <f t="shared" si="53"/>
        <v>0</v>
      </c>
      <c r="L88" s="18">
        <f t="shared" si="53"/>
        <v>0</v>
      </c>
      <c r="M88" s="18">
        <f t="shared" si="53"/>
        <v>0</v>
      </c>
      <c r="N88" s="18">
        <f t="shared" si="53"/>
        <v>0</v>
      </c>
      <c r="O88" s="18">
        <f t="shared" si="53"/>
        <v>0</v>
      </c>
      <c r="P88" s="18">
        <f t="shared" si="53"/>
        <v>0</v>
      </c>
      <c r="Q88" s="18">
        <f t="shared" si="53"/>
        <v>0</v>
      </c>
      <c r="R88" s="7"/>
      <c r="U88" s="18">
        <f>Q89</f>
        <v>0</v>
      </c>
      <c r="V88" s="18">
        <f t="shared" ref="V88:AF88" si="54">U89</f>
        <v>0</v>
      </c>
      <c r="W88" s="18">
        <f t="shared" si="54"/>
        <v>0</v>
      </c>
      <c r="X88" s="18">
        <f t="shared" si="54"/>
        <v>0</v>
      </c>
      <c r="Y88" s="18">
        <f t="shared" si="54"/>
        <v>0</v>
      </c>
      <c r="Z88" s="18">
        <f t="shared" si="54"/>
        <v>0</v>
      </c>
      <c r="AA88" s="18">
        <f t="shared" si="54"/>
        <v>0</v>
      </c>
      <c r="AB88" s="18">
        <f t="shared" si="54"/>
        <v>0</v>
      </c>
      <c r="AC88" s="18">
        <f t="shared" si="54"/>
        <v>0</v>
      </c>
      <c r="AD88" s="18">
        <f t="shared" si="54"/>
        <v>0</v>
      </c>
      <c r="AE88" s="18">
        <f t="shared" si="54"/>
        <v>0</v>
      </c>
      <c r="AF88" s="18">
        <f t="shared" si="54"/>
        <v>0</v>
      </c>
      <c r="AG88" s="7"/>
    </row>
    <row r="89" spans="1:34" ht="12.75" customHeight="1">
      <c r="B89" s="108" t="s">
        <v>81</v>
      </c>
      <c r="C89" s="64"/>
      <c r="D89" s="65"/>
      <c r="E89" s="21"/>
      <c r="F89" s="18">
        <f>SUM(F88+F73-F74+F77+F80+F84+F85)</f>
        <v>0</v>
      </c>
      <c r="G89" s="18">
        <f>SUM(G88+G73-G74+G77+G80+G84+G85)</f>
        <v>0</v>
      </c>
      <c r="H89" s="18">
        <f t="shared" ref="H89:Q89" si="55">SUM(H88+H73-H74+H77+H80+H84+H85)</f>
        <v>0</v>
      </c>
      <c r="I89" s="18">
        <f t="shared" si="55"/>
        <v>0</v>
      </c>
      <c r="J89" s="18">
        <f t="shared" si="55"/>
        <v>0</v>
      </c>
      <c r="K89" s="18">
        <f t="shared" si="55"/>
        <v>0</v>
      </c>
      <c r="L89" s="18">
        <f t="shared" si="55"/>
        <v>0</v>
      </c>
      <c r="M89" s="18">
        <f t="shared" si="55"/>
        <v>0</v>
      </c>
      <c r="N89" s="18">
        <f t="shared" si="55"/>
        <v>0</v>
      </c>
      <c r="O89" s="18">
        <f t="shared" si="55"/>
        <v>0</v>
      </c>
      <c r="P89" s="18">
        <f t="shared" si="55"/>
        <v>0</v>
      </c>
      <c r="Q89" s="18">
        <f t="shared" si="55"/>
        <v>0</v>
      </c>
      <c r="R89" s="7"/>
      <c r="S89" s="8" t="s">
        <v>82</v>
      </c>
      <c r="T89" s="37"/>
      <c r="U89" s="18">
        <f t="shared" ref="U89:AF89" si="56">SUM(U88+U73-U74+U77+U80+U84+U85)</f>
        <v>0</v>
      </c>
      <c r="V89" s="18">
        <f t="shared" si="56"/>
        <v>0</v>
      </c>
      <c r="W89" s="18">
        <f t="shared" si="56"/>
        <v>0</v>
      </c>
      <c r="X89" s="18">
        <f t="shared" si="56"/>
        <v>0</v>
      </c>
      <c r="Y89" s="18">
        <f t="shared" si="56"/>
        <v>0</v>
      </c>
      <c r="Z89" s="18">
        <f t="shared" si="56"/>
        <v>0</v>
      </c>
      <c r="AA89" s="18">
        <f t="shared" si="56"/>
        <v>0</v>
      </c>
      <c r="AB89" s="18">
        <f t="shared" si="56"/>
        <v>0</v>
      </c>
      <c r="AC89" s="18">
        <f t="shared" si="56"/>
        <v>0</v>
      </c>
      <c r="AD89" s="18">
        <f t="shared" si="56"/>
        <v>0</v>
      </c>
      <c r="AE89" s="18">
        <f t="shared" si="56"/>
        <v>0</v>
      </c>
      <c r="AF89" s="18">
        <f t="shared" si="56"/>
        <v>0</v>
      </c>
      <c r="AG89" s="7"/>
      <c r="AH89" s="8" t="s">
        <v>82</v>
      </c>
    </row>
    <row r="90" spans="1:34" ht="12.75" customHeight="1">
      <c r="C90" s="46"/>
      <c r="D90" s="61"/>
      <c r="E90" s="3"/>
      <c r="F90" s="16"/>
      <c r="G90" s="16"/>
      <c r="H90" s="16"/>
      <c r="I90" s="16"/>
      <c r="J90" s="16"/>
      <c r="K90" s="16"/>
      <c r="L90" s="16"/>
      <c r="M90" s="16"/>
      <c r="N90" s="16"/>
      <c r="O90" s="16"/>
      <c r="P90" s="16"/>
      <c r="Q90" s="16"/>
      <c r="R90" s="7"/>
      <c r="S90" s="8" t="s">
        <v>83</v>
      </c>
      <c r="T90" s="37"/>
      <c r="U90" s="16"/>
      <c r="V90" s="16"/>
      <c r="W90" s="16"/>
      <c r="X90" s="16"/>
      <c r="Y90" s="16"/>
      <c r="Z90" s="16"/>
      <c r="AA90" s="16"/>
      <c r="AB90" s="16"/>
      <c r="AC90" s="16"/>
      <c r="AD90" s="16"/>
      <c r="AE90" s="16"/>
      <c r="AF90" s="16"/>
      <c r="AG90" s="7"/>
      <c r="AH90" s="8" t="s">
        <v>83</v>
      </c>
    </row>
    <row r="91" spans="1:34" ht="12.75" customHeight="1">
      <c r="F91" s="22" t="s">
        <v>12</v>
      </c>
      <c r="G91" s="22" t="s">
        <v>12</v>
      </c>
      <c r="H91" s="22" t="s">
        <v>12</v>
      </c>
      <c r="I91" s="22" t="s">
        <v>12</v>
      </c>
      <c r="J91" s="22" t="s">
        <v>12</v>
      </c>
      <c r="K91" s="22" t="s">
        <v>12</v>
      </c>
      <c r="L91" s="22" t="s">
        <v>12</v>
      </c>
      <c r="M91" s="22" t="s">
        <v>12</v>
      </c>
      <c r="N91" s="22" t="s">
        <v>12</v>
      </c>
      <c r="O91" s="22" t="s">
        <v>12</v>
      </c>
      <c r="P91" s="22" t="s">
        <v>12</v>
      </c>
      <c r="Q91" s="22" t="s">
        <v>12</v>
      </c>
      <c r="R91" s="5"/>
      <c r="S91" s="4"/>
      <c r="T91" s="4"/>
      <c r="U91" s="22" t="s">
        <v>12</v>
      </c>
      <c r="V91" s="22" t="s">
        <v>12</v>
      </c>
      <c r="W91" s="22" t="s">
        <v>12</v>
      </c>
      <c r="X91" s="22" t="s">
        <v>12</v>
      </c>
      <c r="Y91" s="22" t="s">
        <v>12</v>
      </c>
      <c r="Z91" s="22" t="s">
        <v>12</v>
      </c>
      <c r="AA91" s="22" t="s">
        <v>12</v>
      </c>
      <c r="AB91" s="22" t="s">
        <v>12</v>
      </c>
      <c r="AC91" s="22" t="s">
        <v>12</v>
      </c>
      <c r="AD91" s="22" t="s">
        <v>12</v>
      </c>
      <c r="AE91" s="22" t="s">
        <v>12</v>
      </c>
      <c r="AF91" s="22" t="s">
        <v>12</v>
      </c>
      <c r="AG91" s="5"/>
      <c r="AH91" s="4"/>
    </row>
    <row r="92" spans="1:34" ht="12.75" customHeight="1">
      <c r="B92" s="46"/>
      <c r="C92" s="66"/>
    </row>
    <row r="93" spans="1:34" ht="12.75" customHeight="1">
      <c r="B93" s="46" t="s">
        <v>84</v>
      </c>
      <c r="C93" s="61"/>
      <c r="D93" s="61"/>
      <c r="E93" s="3"/>
      <c r="F93" s="35"/>
      <c r="G93" s="1">
        <f>F95</f>
        <v>0</v>
      </c>
      <c r="H93" s="1">
        <f t="shared" ref="H93:Q93" si="57">G95</f>
        <v>0</v>
      </c>
      <c r="I93" s="1">
        <f t="shared" si="57"/>
        <v>0</v>
      </c>
      <c r="J93" s="1">
        <f t="shared" si="57"/>
        <v>0</v>
      </c>
      <c r="K93" s="1">
        <f t="shared" si="57"/>
        <v>0</v>
      </c>
      <c r="L93" s="1">
        <f t="shared" si="57"/>
        <v>0</v>
      </c>
      <c r="M93" s="1">
        <f t="shared" si="57"/>
        <v>0</v>
      </c>
      <c r="N93" s="1">
        <f t="shared" si="57"/>
        <v>0</v>
      </c>
      <c r="O93" s="1">
        <f t="shared" si="57"/>
        <v>0</v>
      </c>
      <c r="P93" s="1">
        <f t="shared" si="57"/>
        <v>0</v>
      </c>
      <c r="Q93" s="1">
        <f t="shared" si="57"/>
        <v>0</v>
      </c>
      <c r="U93" s="1">
        <f>Q95</f>
        <v>0</v>
      </c>
      <c r="V93" s="1">
        <f t="shared" ref="V93:AF93" si="58">U95</f>
        <v>0</v>
      </c>
      <c r="W93" s="1">
        <f t="shared" si="58"/>
        <v>0</v>
      </c>
      <c r="X93" s="1">
        <f t="shared" si="58"/>
        <v>0</v>
      </c>
      <c r="Y93" s="1">
        <f t="shared" si="58"/>
        <v>0</v>
      </c>
      <c r="Z93" s="1">
        <f t="shared" si="58"/>
        <v>0</v>
      </c>
      <c r="AA93" s="1">
        <f t="shared" si="58"/>
        <v>0</v>
      </c>
      <c r="AB93" s="1">
        <f t="shared" si="58"/>
        <v>0</v>
      </c>
      <c r="AC93" s="1">
        <f t="shared" si="58"/>
        <v>0</v>
      </c>
      <c r="AD93" s="1">
        <f t="shared" si="58"/>
        <v>0</v>
      </c>
      <c r="AE93" s="1">
        <f t="shared" si="58"/>
        <v>0</v>
      </c>
      <c r="AF93" s="1">
        <f t="shared" si="58"/>
        <v>0</v>
      </c>
    </row>
    <row r="94" spans="1:34" ht="12.75" customHeight="1">
      <c r="B94" s="46"/>
      <c r="C94" s="61" t="s">
        <v>85</v>
      </c>
      <c r="D94" s="61"/>
      <c r="E94" s="3"/>
      <c r="F94" s="35"/>
      <c r="G94" s="35"/>
      <c r="H94" s="35"/>
      <c r="I94" s="35"/>
      <c r="J94" s="35"/>
      <c r="K94" s="35"/>
      <c r="L94" s="35"/>
      <c r="M94" s="35"/>
      <c r="N94" s="35"/>
      <c r="O94" s="35"/>
      <c r="P94" s="35"/>
      <c r="Q94" s="35"/>
      <c r="R94" s="16">
        <f>SUM(F94:Q94)</f>
        <v>0</v>
      </c>
      <c r="U94" s="35"/>
      <c r="V94" s="35"/>
      <c r="W94" s="35"/>
      <c r="X94" s="35"/>
      <c r="Y94" s="35"/>
      <c r="Z94" s="35"/>
      <c r="AA94" s="35"/>
      <c r="AB94" s="35"/>
      <c r="AC94" s="35"/>
      <c r="AD94" s="35"/>
      <c r="AE94" s="35"/>
      <c r="AF94" s="35"/>
      <c r="AG94" s="16">
        <f>SUM(U94:AF94)</f>
        <v>0</v>
      </c>
    </row>
    <row r="95" spans="1:34" ht="12.75" customHeight="1">
      <c r="A95" s="62"/>
      <c r="B95" s="62" t="s">
        <v>86</v>
      </c>
      <c r="C95" s="62"/>
      <c r="D95" s="62"/>
      <c r="E95" s="23"/>
      <c r="F95" s="25">
        <f>F93-F94</f>
        <v>0</v>
      </c>
      <c r="G95" s="25">
        <f t="shared" ref="G95:Q95" si="59">G93-G94</f>
        <v>0</v>
      </c>
      <c r="H95" s="25">
        <f t="shared" si="59"/>
        <v>0</v>
      </c>
      <c r="I95" s="25">
        <f t="shared" si="59"/>
        <v>0</v>
      </c>
      <c r="J95" s="25">
        <f t="shared" si="59"/>
        <v>0</v>
      </c>
      <c r="K95" s="25">
        <f t="shared" si="59"/>
        <v>0</v>
      </c>
      <c r="L95" s="25">
        <f t="shared" si="59"/>
        <v>0</v>
      </c>
      <c r="M95" s="25">
        <f t="shared" si="59"/>
        <v>0</v>
      </c>
      <c r="N95" s="25">
        <f t="shared" si="59"/>
        <v>0</v>
      </c>
      <c r="O95" s="25">
        <f t="shared" si="59"/>
        <v>0</v>
      </c>
      <c r="P95" s="25">
        <f t="shared" si="59"/>
        <v>0</v>
      </c>
      <c r="Q95" s="25">
        <f t="shared" si="59"/>
        <v>0</v>
      </c>
      <c r="R95" s="25"/>
      <c r="S95" s="25"/>
      <c r="T95" s="25"/>
      <c r="U95" s="25">
        <f t="shared" ref="U95:AF95" si="60">U93-U94</f>
        <v>0</v>
      </c>
      <c r="V95" s="25">
        <f t="shared" si="60"/>
        <v>0</v>
      </c>
      <c r="W95" s="25">
        <f t="shared" si="60"/>
        <v>0</v>
      </c>
      <c r="X95" s="25">
        <f t="shared" si="60"/>
        <v>0</v>
      </c>
      <c r="Y95" s="25">
        <f t="shared" si="60"/>
        <v>0</v>
      </c>
      <c r="Z95" s="25">
        <f t="shared" si="60"/>
        <v>0</v>
      </c>
      <c r="AA95" s="25">
        <f t="shared" si="60"/>
        <v>0</v>
      </c>
      <c r="AB95" s="25">
        <f t="shared" si="60"/>
        <v>0</v>
      </c>
      <c r="AC95" s="25">
        <f t="shared" si="60"/>
        <v>0</v>
      </c>
      <c r="AD95" s="25">
        <f t="shared" si="60"/>
        <v>0</v>
      </c>
      <c r="AE95" s="25">
        <f t="shared" si="60"/>
        <v>0</v>
      </c>
      <c r="AF95" s="25">
        <f t="shared" si="60"/>
        <v>0</v>
      </c>
      <c r="AG95" s="25"/>
      <c r="AH95" s="25"/>
    </row>
    <row r="96" spans="1:34" ht="12.75" customHeight="1">
      <c r="B96" s="46"/>
      <c r="C96" s="66"/>
      <c r="D96" s="61"/>
      <c r="E96" s="3"/>
    </row>
    <row r="97" spans="1:34" ht="12.75" customHeight="1">
      <c r="B97" s="111" t="s">
        <v>87</v>
      </c>
      <c r="C97" s="66"/>
      <c r="F97" s="35"/>
      <c r="G97" s="35"/>
      <c r="H97" s="35"/>
      <c r="I97" s="35"/>
      <c r="J97" s="35"/>
      <c r="K97" s="35"/>
      <c r="L97" s="35"/>
      <c r="M97" s="35"/>
      <c r="N97" s="35"/>
      <c r="O97" s="35"/>
      <c r="P97" s="35"/>
      <c r="Q97" s="35"/>
      <c r="U97" s="35"/>
      <c r="V97" s="35"/>
      <c r="W97" s="35"/>
      <c r="X97" s="35"/>
      <c r="Y97" s="35"/>
      <c r="Z97" s="35"/>
      <c r="AA97" s="35"/>
      <c r="AB97" s="35"/>
      <c r="AC97" s="35"/>
      <c r="AD97" s="35"/>
      <c r="AE97" s="35"/>
      <c r="AF97" s="35"/>
    </row>
    <row r="98" spans="1:34" ht="12.75" customHeight="1">
      <c r="B98" s="111" t="s">
        <v>88</v>
      </c>
      <c r="C98" s="66"/>
      <c r="F98" s="35"/>
      <c r="G98" s="35"/>
      <c r="H98" s="35"/>
      <c r="I98" s="35"/>
      <c r="J98" s="35"/>
      <c r="K98" s="35"/>
      <c r="L98" s="35"/>
      <c r="M98" s="35"/>
      <c r="N98" s="35"/>
      <c r="O98" s="35"/>
      <c r="P98" s="35"/>
      <c r="Q98" s="35"/>
      <c r="U98" s="35"/>
      <c r="V98" s="35"/>
      <c r="W98" s="35"/>
      <c r="X98" s="35"/>
      <c r="Y98" s="35"/>
      <c r="Z98" s="35"/>
      <c r="AA98" s="35"/>
      <c r="AB98" s="35"/>
      <c r="AC98" s="35"/>
      <c r="AD98" s="35"/>
      <c r="AE98" s="35"/>
      <c r="AF98" s="35"/>
    </row>
    <row r="99" spans="1:34" ht="12.75" customHeight="1" thickBot="1">
      <c r="A99" s="67"/>
      <c r="B99" s="68"/>
      <c r="C99" s="69"/>
      <c r="D99" s="69"/>
      <c r="E99" s="28"/>
      <c r="F99" s="29"/>
      <c r="G99" s="29"/>
      <c r="H99" s="29"/>
      <c r="I99" s="29"/>
      <c r="J99" s="29"/>
      <c r="K99" s="29"/>
      <c r="L99" s="29"/>
      <c r="M99" s="29"/>
      <c r="N99" s="29"/>
      <c r="O99" s="29"/>
      <c r="P99" s="29"/>
      <c r="Q99" s="29"/>
      <c r="R99" s="29"/>
      <c r="S99" s="29"/>
      <c r="T99" s="29"/>
      <c r="U99" s="29"/>
      <c r="V99" s="29"/>
      <c r="W99" s="29"/>
      <c r="X99" s="29"/>
      <c r="Y99" s="29"/>
      <c r="Z99" s="29"/>
      <c r="AA99" s="29"/>
      <c r="AB99" s="29"/>
      <c r="AC99" s="29"/>
      <c r="AD99" s="29"/>
      <c r="AE99" s="29"/>
      <c r="AF99" s="29"/>
      <c r="AG99" s="29"/>
      <c r="AH99" s="29"/>
    </row>
    <row r="100" spans="1:34" ht="12.75" customHeight="1">
      <c r="B100" s="46"/>
      <c r="C100" s="61"/>
      <c r="D100" s="61"/>
      <c r="E100" s="3"/>
    </row>
    <row r="101" spans="1:34" ht="12.75" customHeight="1">
      <c r="A101" s="46" t="s">
        <v>89</v>
      </c>
      <c r="B101" s="46"/>
      <c r="C101" s="61"/>
      <c r="D101" s="61"/>
      <c r="E101" s="3"/>
    </row>
    <row r="102" spans="1:34" ht="12.75" customHeight="1">
      <c r="B102" s="46"/>
      <c r="C102" s="61"/>
      <c r="D102" s="61"/>
      <c r="E102" s="3"/>
    </row>
    <row r="103" spans="1:34" ht="12.75" customHeight="1" outlineLevel="1">
      <c r="B103" s="46"/>
      <c r="C103" s="61"/>
      <c r="D103" s="61"/>
      <c r="E103" s="3"/>
    </row>
    <row r="104" spans="1:34" ht="12.75" customHeight="1" outlineLevel="1">
      <c r="A104" s="72"/>
      <c r="B104" s="91" t="s">
        <v>90</v>
      </c>
      <c r="C104" s="92"/>
      <c r="D104" s="92"/>
      <c r="E104" s="93"/>
      <c r="F104" s="24"/>
      <c r="G104" s="24"/>
      <c r="H104" s="24"/>
      <c r="I104" s="24"/>
      <c r="J104" s="24"/>
      <c r="K104" s="24"/>
      <c r="L104" s="24"/>
      <c r="M104" s="24"/>
      <c r="N104" s="24"/>
      <c r="O104" s="24"/>
      <c r="P104" s="24"/>
      <c r="Q104" s="24"/>
      <c r="U104" s="24"/>
      <c r="V104" s="24"/>
      <c r="W104" s="24"/>
      <c r="X104" s="24"/>
      <c r="Y104" s="24"/>
      <c r="Z104" s="24"/>
      <c r="AA104" s="24"/>
      <c r="AB104" s="24"/>
      <c r="AC104" s="24"/>
      <c r="AD104" s="24"/>
      <c r="AE104" s="24"/>
      <c r="AF104" s="24"/>
    </row>
    <row r="105" spans="1:34" ht="12.75" customHeight="1" outlineLevel="1">
      <c r="C105" s="89" t="s">
        <v>91</v>
      </c>
    </row>
    <row r="106" spans="1:34" ht="12.75" customHeight="1" outlineLevel="1">
      <c r="C106" s="70" t="s">
        <v>92</v>
      </c>
      <c r="F106" s="1">
        <f>F88</f>
        <v>0</v>
      </c>
      <c r="G106" s="1">
        <f>F107</f>
        <v>0</v>
      </c>
      <c r="H106" s="1">
        <f t="shared" ref="H106:Q106" si="61">G107</f>
        <v>0</v>
      </c>
      <c r="I106" s="1">
        <f t="shared" si="61"/>
        <v>0</v>
      </c>
      <c r="J106" s="1">
        <f t="shared" si="61"/>
        <v>0</v>
      </c>
      <c r="K106" s="1">
        <f t="shared" si="61"/>
        <v>0</v>
      </c>
      <c r="L106" s="1">
        <f t="shared" si="61"/>
        <v>0</v>
      </c>
      <c r="M106" s="1">
        <f t="shared" si="61"/>
        <v>0</v>
      </c>
      <c r="N106" s="1">
        <f t="shared" si="61"/>
        <v>0</v>
      </c>
      <c r="O106" s="1">
        <f t="shared" si="61"/>
        <v>0</v>
      </c>
      <c r="P106" s="1">
        <f t="shared" si="61"/>
        <v>0</v>
      </c>
      <c r="Q106" s="1">
        <f t="shared" si="61"/>
        <v>0</v>
      </c>
      <c r="U106" s="1">
        <f>U88</f>
        <v>0</v>
      </c>
      <c r="V106" s="1">
        <f t="shared" ref="V106:AF106" si="62">U107</f>
        <v>0</v>
      </c>
      <c r="W106" s="1">
        <f t="shared" si="62"/>
        <v>0</v>
      </c>
      <c r="X106" s="1">
        <f t="shared" si="62"/>
        <v>0</v>
      </c>
      <c r="Y106" s="1">
        <f t="shared" si="62"/>
        <v>0</v>
      </c>
      <c r="Z106" s="1">
        <f t="shared" si="62"/>
        <v>0</v>
      </c>
      <c r="AA106" s="1">
        <f t="shared" si="62"/>
        <v>0</v>
      </c>
      <c r="AB106" s="1">
        <f t="shared" si="62"/>
        <v>0</v>
      </c>
      <c r="AC106" s="1">
        <f t="shared" si="62"/>
        <v>0</v>
      </c>
      <c r="AD106" s="1">
        <f t="shared" si="62"/>
        <v>0</v>
      </c>
      <c r="AE106" s="1">
        <f t="shared" si="62"/>
        <v>0</v>
      </c>
      <c r="AF106" s="1">
        <f t="shared" si="62"/>
        <v>0</v>
      </c>
    </row>
    <row r="107" spans="1:34" ht="12.75" customHeight="1" outlineLevel="1">
      <c r="A107" s="46"/>
      <c r="B107" s="46"/>
      <c r="C107" s="71" t="s">
        <v>93</v>
      </c>
      <c r="D107" s="46"/>
      <c r="E107" s="6"/>
      <c r="F107" s="38">
        <f t="shared" ref="F107:Q107" si="63">F106+F75</f>
        <v>0</v>
      </c>
      <c r="G107" s="38">
        <f>G106+G75</f>
        <v>0</v>
      </c>
      <c r="H107" s="38">
        <f t="shared" si="63"/>
        <v>0</v>
      </c>
      <c r="I107" s="38">
        <f t="shared" si="63"/>
        <v>0</v>
      </c>
      <c r="J107" s="38">
        <f t="shared" si="63"/>
        <v>0</v>
      </c>
      <c r="K107" s="38">
        <f t="shared" si="63"/>
        <v>0</v>
      </c>
      <c r="L107" s="38">
        <f t="shared" si="63"/>
        <v>0</v>
      </c>
      <c r="M107" s="38">
        <f t="shared" si="63"/>
        <v>0</v>
      </c>
      <c r="N107" s="38">
        <f t="shared" si="63"/>
        <v>0</v>
      </c>
      <c r="O107" s="38">
        <f t="shared" si="63"/>
        <v>0</v>
      </c>
      <c r="P107" s="38">
        <f t="shared" si="63"/>
        <v>0</v>
      </c>
      <c r="Q107" s="38">
        <f t="shared" si="63"/>
        <v>0</v>
      </c>
      <c r="U107" s="38">
        <f t="shared" ref="U107:AF107" si="64">U106+U75</f>
        <v>0</v>
      </c>
      <c r="V107" s="38">
        <f t="shared" si="64"/>
        <v>0</v>
      </c>
      <c r="W107" s="38">
        <f t="shared" si="64"/>
        <v>0</v>
      </c>
      <c r="X107" s="38">
        <f t="shared" si="64"/>
        <v>0</v>
      </c>
      <c r="Y107" s="38">
        <f t="shared" si="64"/>
        <v>0</v>
      </c>
      <c r="Z107" s="38">
        <f t="shared" si="64"/>
        <v>0</v>
      </c>
      <c r="AA107" s="38">
        <f t="shared" si="64"/>
        <v>0</v>
      </c>
      <c r="AB107" s="38">
        <f t="shared" si="64"/>
        <v>0</v>
      </c>
      <c r="AC107" s="38">
        <f t="shared" si="64"/>
        <v>0</v>
      </c>
      <c r="AD107" s="38">
        <f t="shared" si="64"/>
        <v>0</v>
      </c>
      <c r="AE107" s="38">
        <f t="shared" si="64"/>
        <v>0</v>
      </c>
      <c r="AF107" s="38">
        <f t="shared" si="64"/>
        <v>0</v>
      </c>
    </row>
    <row r="108" spans="1:34" ht="12.75" customHeight="1" outlineLevel="1">
      <c r="C108" s="70"/>
    </row>
    <row r="109" spans="1:34" ht="12.75" customHeight="1" outlineLevel="1">
      <c r="C109" s="90" t="s">
        <v>94</v>
      </c>
    </row>
    <row r="110" spans="1:34" ht="12.75" customHeight="1" outlineLevel="1">
      <c r="C110" s="70" t="s">
        <v>92</v>
      </c>
      <c r="F110" s="1">
        <f>F88</f>
        <v>0</v>
      </c>
      <c r="G110" s="1">
        <f>F111</f>
        <v>0</v>
      </c>
      <c r="H110" s="1">
        <f t="shared" ref="H110:Q110" si="65">G111</f>
        <v>0</v>
      </c>
      <c r="I110" s="1">
        <f t="shared" si="65"/>
        <v>0</v>
      </c>
      <c r="J110" s="1">
        <f t="shared" si="65"/>
        <v>0</v>
      </c>
      <c r="K110" s="1">
        <f t="shared" si="65"/>
        <v>0</v>
      </c>
      <c r="L110" s="1">
        <f t="shared" si="65"/>
        <v>0</v>
      </c>
      <c r="M110" s="1">
        <f t="shared" si="65"/>
        <v>0</v>
      </c>
      <c r="N110" s="1">
        <f t="shared" si="65"/>
        <v>0</v>
      </c>
      <c r="O110" s="1">
        <f t="shared" si="65"/>
        <v>0</v>
      </c>
      <c r="P110" s="1">
        <f t="shared" si="65"/>
        <v>0</v>
      </c>
      <c r="Q110" s="1">
        <f t="shared" si="65"/>
        <v>0</v>
      </c>
      <c r="U110" s="1">
        <f>U88</f>
        <v>0</v>
      </c>
      <c r="V110" s="1">
        <f t="shared" ref="V110:AF110" si="66">U111</f>
        <v>0</v>
      </c>
      <c r="W110" s="1">
        <f t="shared" si="66"/>
        <v>0</v>
      </c>
      <c r="X110" s="1">
        <f t="shared" si="66"/>
        <v>0</v>
      </c>
      <c r="Y110" s="1">
        <f t="shared" si="66"/>
        <v>0</v>
      </c>
      <c r="Z110" s="1">
        <f t="shared" si="66"/>
        <v>0</v>
      </c>
      <c r="AA110" s="1">
        <f t="shared" si="66"/>
        <v>0</v>
      </c>
      <c r="AB110" s="1">
        <f t="shared" si="66"/>
        <v>0</v>
      </c>
      <c r="AC110" s="1">
        <f t="shared" si="66"/>
        <v>0</v>
      </c>
      <c r="AD110" s="1">
        <f t="shared" si="66"/>
        <v>0</v>
      </c>
      <c r="AE110" s="1">
        <f t="shared" si="66"/>
        <v>0</v>
      </c>
      <c r="AF110" s="1">
        <f t="shared" si="66"/>
        <v>0</v>
      </c>
    </row>
    <row r="111" spans="1:34" ht="12.75" customHeight="1" outlineLevel="1">
      <c r="A111" s="46"/>
      <c r="B111" s="46"/>
      <c r="C111" s="71" t="s">
        <v>93</v>
      </c>
      <c r="D111" s="46"/>
      <c r="E111" s="6"/>
      <c r="F111" s="38">
        <f>F110+F75+F77</f>
        <v>0</v>
      </c>
      <c r="G111" s="38">
        <f>G110+G75+G77</f>
        <v>0</v>
      </c>
      <c r="H111" s="38">
        <f t="shared" ref="H111:Q111" si="67">H110+H75+H77</f>
        <v>0</v>
      </c>
      <c r="I111" s="38">
        <f t="shared" si="67"/>
        <v>0</v>
      </c>
      <c r="J111" s="38">
        <f t="shared" si="67"/>
        <v>0</v>
      </c>
      <c r="K111" s="38">
        <f t="shared" si="67"/>
        <v>0</v>
      </c>
      <c r="L111" s="38">
        <f t="shared" si="67"/>
        <v>0</v>
      </c>
      <c r="M111" s="38">
        <f t="shared" si="67"/>
        <v>0</v>
      </c>
      <c r="N111" s="38">
        <f t="shared" si="67"/>
        <v>0</v>
      </c>
      <c r="O111" s="38">
        <f t="shared" si="67"/>
        <v>0</v>
      </c>
      <c r="P111" s="38">
        <f t="shared" si="67"/>
        <v>0</v>
      </c>
      <c r="Q111" s="38">
        <f t="shared" si="67"/>
        <v>0</v>
      </c>
      <c r="U111" s="38">
        <f t="shared" ref="U111:AF111" si="68">U110+U75+U77</f>
        <v>0</v>
      </c>
      <c r="V111" s="38">
        <f t="shared" si="68"/>
        <v>0</v>
      </c>
      <c r="W111" s="38">
        <f t="shared" si="68"/>
        <v>0</v>
      </c>
      <c r="X111" s="38">
        <f t="shared" si="68"/>
        <v>0</v>
      </c>
      <c r="Y111" s="38">
        <f t="shared" si="68"/>
        <v>0</v>
      </c>
      <c r="Z111" s="38">
        <f t="shared" si="68"/>
        <v>0</v>
      </c>
      <c r="AA111" s="38">
        <f t="shared" si="68"/>
        <v>0</v>
      </c>
      <c r="AB111" s="38">
        <f t="shared" si="68"/>
        <v>0</v>
      </c>
      <c r="AC111" s="38">
        <f t="shared" si="68"/>
        <v>0</v>
      </c>
      <c r="AD111" s="38">
        <f t="shared" si="68"/>
        <v>0</v>
      </c>
      <c r="AE111" s="38">
        <f t="shared" si="68"/>
        <v>0</v>
      </c>
      <c r="AF111" s="38">
        <f t="shared" si="68"/>
        <v>0</v>
      </c>
    </row>
    <row r="112" spans="1:34" ht="12.75" customHeight="1" outlineLevel="1">
      <c r="B112" s="46"/>
      <c r="C112" s="70"/>
    </row>
    <row r="113" spans="1:34" ht="12.75" customHeight="1" outlineLevel="1">
      <c r="C113" s="90" t="s">
        <v>95</v>
      </c>
    </row>
    <row r="114" spans="1:34" ht="12.75" customHeight="1" outlineLevel="1">
      <c r="C114" s="70" t="s">
        <v>92</v>
      </c>
      <c r="F114" s="1">
        <f>F88</f>
        <v>0</v>
      </c>
      <c r="G114" s="1">
        <f>F115</f>
        <v>0</v>
      </c>
      <c r="H114" s="1">
        <f t="shared" ref="H114:Q114" si="69">G115</f>
        <v>0</v>
      </c>
      <c r="I114" s="1">
        <f t="shared" si="69"/>
        <v>0</v>
      </c>
      <c r="J114" s="1">
        <f t="shared" si="69"/>
        <v>0</v>
      </c>
      <c r="K114" s="1">
        <f t="shared" si="69"/>
        <v>0</v>
      </c>
      <c r="L114" s="1">
        <f t="shared" si="69"/>
        <v>0</v>
      </c>
      <c r="M114" s="1">
        <f t="shared" si="69"/>
        <v>0</v>
      </c>
      <c r="N114" s="1">
        <f t="shared" si="69"/>
        <v>0</v>
      </c>
      <c r="O114" s="1">
        <f t="shared" si="69"/>
        <v>0</v>
      </c>
      <c r="P114" s="1">
        <f t="shared" si="69"/>
        <v>0</v>
      </c>
      <c r="Q114" s="1">
        <f t="shared" si="69"/>
        <v>0</v>
      </c>
      <c r="U114" s="1">
        <f>U88</f>
        <v>0</v>
      </c>
      <c r="V114" s="1">
        <f t="shared" ref="V114:AF114" si="70">U115</f>
        <v>0</v>
      </c>
      <c r="W114" s="1">
        <f t="shared" si="70"/>
        <v>0</v>
      </c>
      <c r="X114" s="1">
        <f t="shared" si="70"/>
        <v>0</v>
      </c>
      <c r="Y114" s="1">
        <f t="shared" si="70"/>
        <v>0</v>
      </c>
      <c r="Z114" s="1">
        <f t="shared" si="70"/>
        <v>0</v>
      </c>
      <c r="AA114" s="1">
        <f t="shared" si="70"/>
        <v>0</v>
      </c>
      <c r="AB114" s="1">
        <f t="shared" si="70"/>
        <v>0</v>
      </c>
      <c r="AC114" s="1">
        <f t="shared" si="70"/>
        <v>0</v>
      </c>
      <c r="AD114" s="1">
        <f t="shared" si="70"/>
        <v>0</v>
      </c>
      <c r="AE114" s="1">
        <f t="shared" si="70"/>
        <v>0</v>
      </c>
      <c r="AF114" s="1">
        <f t="shared" si="70"/>
        <v>0</v>
      </c>
    </row>
    <row r="115" spans="1:34" ht="12.75" customHeight="1" outlineLevel="1">
      <c r="A115" s="46"/>
      <c r="B115" s="46"/>
      <c r="C115" s="71" t="s">
        <v>93</v>
      </c>
      <c r="D115" s="46"/>
      <c r="E115" s="6"/>
      <c r="F115" s="38">
        <f t="shared" ref="F115:Q115" si="71">F114+F75+F77+F80</f>
        <v>0</v>
      </c>
      <c r="G115" s="38">
        <f t="shared" si="71"/>
        <v>0</v>
      </c>
      <c r="H115" s="38">
        <f t="shared" si="71"/>
        <v>0</v>
      </c>
      <c r="I115" s="38">
        <f t="shared" si="71"/>
        <v>0</v>
      </c>
      <c r="J115" s="38">
        <f t="shared" si="71"/>
        <v>0</v>
      </c>
      <c r="K115" s="38">
        <f t="shared" si="71"/>
        <v>0</v>
      </c>
      <c r="L115" s="38">
        <f t="shared" si="71"/>
        <v>0</v>
      </c>
      <c r="M115" s="38">
        <f t="shared" si="71"/>
        <v>0</v>
      </c>
      <c r="N115" s="38">
        <f t="shared" si="71"/>
        <v>0</v>
      </c>
      <c r="O115" s="38">
        <f t="shared" si="71"/>
        <v>0</v>
      </c>
      <c r="P115" s="38">
        <f t="shared" si="71"/>
        <v>0</v>
      </c>
      <c r="Q115" s="38">
        <f t="shared" si="71"/>
        <v>0</v>
      </c>
      <c r="U115" s="38">
        <f t="shared" ref="U115:AF115" si="72">U114+U75+U77+U80</f>
        <v>0</v>
      </c>
      <c r="V115" s="38">
        <f t="shared" si="72"/>
        <v>0</v>
      </c>
      <c r="W115" s="38">
        <f t="shared" si="72"/>
        <v>0</v>
      </c>
      <c r="X115" s="38">
        <f t="shared" si="72"/>
        <v>0</v>
      </c>
      <c r="Y115" s="38">
        <f t="shared" si="72"/>
        <v>0</v>
      </c>
      <c r="Z115" s="38">
        <f t="shared" si="72"/>
        <v>0</v>
      </c>
      <c r="AA115" s="38">
        <f t="shared" si="72"/>
        <v>0</v>
      </c>
      <c r="AB115" s="38">
        <f t="shared" si="72"/>
        <v>0</v>
      </c>
      <c r="AC115" s="38">
        <f t="shared" si="72"/>
        <v>0</v>
      </c>
      <c r="AD115" s="38">
        <f t="shared" si="72"/>
        <v>0</v>
      </c>
      <c r="AE115" s="38">
        <f t="shared" si="72"/>
        <v>0</v>
      </c>
      <c r="AF115" s="38">
        <f t="shared" si="72"/>
        <v>0</v>
      </c>
    </row>
    <row r="116" spans="1:34" ht="12.75" customHeight="1" outlineLevel="1">
      <c r="C116" s="70"/>
    </row>
    <row r="117" spans="1:34" s="36" customFormat="1" ht="12.75" customHeight="1" outlineLevel="1">
      <c r="A117" s="72"/>
      <c r="B117" s="91" t="s">
        <v>96</v>
      </c>
      <c r="C117" s="92"/>
      <c r="D117" s="92"/>
      <c r="E117" s="93"/>
      <c r="F117" s="24"/>
      <c r="G117" s="24"/>
      <c r="H117" s="24"/>
      <c r="I117" s="24"/>
      <c r="J117" s="24"/>
      <c r="K117" s="24"/>
      <c r="L117" s="24"/>
      <c r="M117" s="24"/>
      <c r="N117" s="24"/>
      <c r="O117" s="24"/>
      <c r="P117" s="24"/>
      <c r="Q117" s="24"/>
      <c r="R117" s="24"/>
      <c r="S117" s="24"/>
      <c r="T117" s="24"/>
      <c r="U117" s="24"/>
      <c r="V117" s="24"/>
      <c r="W117" s="24"/>
      <c r="X117" s="24"/>
      <c r="Y117" s="24"/>
      <c r="Z117" s="24"/>
      <c r="AA117" s="24"/>
      <c r="AB117" s="24"/>
      <c r="AC117" s="24"/>
      <c r="AD117" s="24"/>
      <c r="AE117" s="24"/>
      <c r="AF117" s="24"/>
      <c r="AG117" s="24"/>
      <c r="AH117" s="24"/>
    </row>
    <row r="118" spans="1:34" ht="12.75" customHeight="1" outlineLevel="1">
      <c r="C118" s="66" t="s">
        <v>97</v>
      </c>
      <c r="F118" s="1">
        <f>F75</f>
        <v>0</v>
      </c>
      <c r="G118" s="1">
        <f t="shared" ref="G118:Q118" si="73">F118+G75</f>
        <v>0</v>
      </c>
      <c r="H118" s="1">
        <f t="shared" si="73"/>
        <v>0</v>
      </c>
      <c r="I118" s="1">
        <f t="shared" si="73"/>
        <v>0</v>
      </c>
      <c r="J118" s="1">
        <f t="shared" si="73"/>
        <v>0</v>
      </c>
      <c r="K118" s="1">
        <f t="shared" si="73"/>
        <v>0</v>
      </c>
      <c r="L118" s="1">
        <f t="shared" si="73"/>
        <v>0</v>
      </c>
      <c r="M118" s="1">
        <f t="shared" si="73"/>
        <v>0</v>
      </c>
      <c r="N118" s="1">
        <f t="shared" si="73"/>
        <v>0</v>
      </c>
      <c r="O118" s="1">
        <f t="shared" si="73"/>
        <v>0</v>
      </c>
      <c r="P118" s="1">
        <f t="shared" si="73"/>
        <v>0</v>
      </c>
      <c r="Q118" s="1">
        <f t="shared" si="73"/>
        <v>0</v>
      </c>
      <c r="U118" s="1">
        <f>U75</f>
        <v>0</v>
      </c>
      <c r="V118" s="1">
        <f t="shared" ref="V118:AF118" si="74">U118+V75</f>
        <v>0</v>
      </c>
      <c r="W118" s="1">
        <f t="shared" si="74"/>
        <v>0</v>
      </c>
      <c r="X118" s="1">
        <f t="shared" si="74"/>
        <v>0</v>
      </c>
      <c r="Y118" s="1">
        <f t="shared" si="74"/>
        <v>0</v>
      </c>
      <c r="Z118" s="1">
        <f t="shared" si="74"/>
        <v>0</v>
      </c>
      <c r="AA118" s="1">
        <f t="shared" si="74"/>
        <v>0</v>
      </c>
      <c r="AB118" s="1">
        <f t="shared" si="74"/>
        <v>0</v>
      </c>
      <c r="AC118" s="1">
        <f t="shared" si="74"/>
        <v>0</v>
      </c>
      <c r="AD118" s="1">
        <f t="shared" si="74"/>
        <v>0</v>
      </c>
      <c r="AE118" s="1">
        <f t="shared" si="74"/>
        <v>0</v>
      </c>
      <c r="AF118" s="1">
        <f t="shared" si="74"/>
        <v>0</v>
      </c>
    </row>
    <row r="119" spans="1:34" ht="12.75" customHeight="1" outlineLevel="1">
      <c r="C119" s="71" t="s">
        <v>98</v>
      </c>
      <c r="F119" s="1">
        <f>F78</f>
        <v>0</v>
      </c>
      <c r="G119" s="1">
        <f t="shared" ref="G119:Q119" si="75">F119+G78</f>
        <v>0</v>
      </c>
      <c r="H119" s="1">
        <f t="shared" si="75"/>
        <v>0</v>
      </c>
      <c r="I119" s="1">
        <f t="shared" si="75"/>
        <v>0</v>
      </c>
      <c r="J119" s="1">
        <f t="shared" si="75"/>
        <v>0</v>
      </c>
      <c r="K119" s="1">
        <f t="shared" si="75"/>
        <v>0</v>
      </c>
      <c r="L119" s="1">
        <f t="shared" si="75"/>
        <v>0</v>
      </c>
      <c r="M119" s="1">
        <f t="shared" si="75"/>
        <v>0</v>
      </c>
      <c r="N119" s="1">
        <f t="shared" si="75"/>
        <v>0</v>
      </c>
      <c r="O119" s="1">
        <f t="shared" si="75"/>
        <v>0</v>
      </c>
      <c r="P119" s="1">
        <f t="shared" si="75"/>
        <v>0</v>
      </c>
      <c r="Q119" s="1">
        <f t="shared" si="75"/>
        <v>0</v>
      </c>
      <c r="U119" s="1">
        <f>U78</f>
        <v>0</v>
      </c>
      <c r="V119" s="1">
        <f t="shared" ref="V119:AF119" si="76">U119+V78</f>
        <v>0</v>
      </c>
      <c r="W119" s="1">
        <f t="shared" si="76"/>
        <v>0</v>
      </c>
      <c r="X119" s="1">
        <f t="shared" si="76"/>
        <v>0</v>
      </c>
      <c r="Y119" s="1">
        <f t="shared" si="76"/>
        <v>0</v>
      </c>
      <c r="Z119" s="1">
        <f t="shared" si="76"/>
        <v>0</v>
      </c>
      <c r="AA119" s="1">
        <f t="shared" si="76"/>
        <v>0</v>
      </c>
      <c r="AB119" s="1">
        <f t="shared" si="76"/>
        <v>0</v>
      </c>
      <c r="AC119" s="1">
        <f t="shared" si="76"/>
        <v>0</v>
      </c>
      <c r="AD119" s="1">
        <f t="shared" si="76"/>
        <v>0</v>
      </c>
      <c r="AE119" s="1">
        <f t="shared" si="76"/>
        <v>0</v>
      </c>
      <c r="AF119" s="1">
        <f t="shared" si="76"/>
        <v>0</v>
      </c>
    </row>
    <row r="120" spans="1:34" ht="12.75" customHeight="1" outlineLevel="1">
      <c r="C120" s="71" t="s">
        <v>99</v>
      </c>
      <c r="F120" s="1">
        <f>F81</f>
        <v>0</v>
      </c>
      <c r="G120" s="1">
        <f t="shared" ref="G120:Q120" si="77">F120+G81</f>
        <v>0</v>
      </c>
      <c r="H120" s="1">
        <f t="shared" si="77"/>
        <v>0</v>
      </c>
      <c r="I120" s="1">
        <f t="shared" si="77"/>
        <v>0</v>
      </c>
      <c r="J120" s="1">
        <f t="shared" si="77"/>
        <v>0</v>
      </c>
      <c r="K120" s="1">
        <f t="shared" si="77"/>
        <v>0</v>
      </c>
      <c r="L120" s="1">
        <f t="shared" si="77"/>
        <v>0</v>
      </c>
      <c r="M120" s="1">
        <f t="shared" si="77"/>
        <v>0</v>
      </c>
      <c r="N120" s="1">
        <f t="shared" si="77"/>
        <v>0</v>
      </c>
      <c r="O120" s="1">
        <f t="shared" si="77"/>
        <v>0</v>
      </c>
      <c r="P120" s="1">
        <f t="shared" si="77"/>
        <v>0</v>
      </c>
      <c r="Q120" s="1">
        <f t="shared" si="77"/>
        <v>0</v>
      </c>
      <c r="U120" s="1">
        <f>U81</f>
        <v>0</v>
      </c>
      <c r="V120" s="1">
        <f t="shared" ref="V120:AF120" si="78">U120+V81</f>
        <v>0</v>
      </c>
      <c r="W120" s="1">
        <f t="shared" si="78"/>
        <v>0</v>
      </c>
      <c r="X120" s="1">
        <f t="shared" si="78"/>
        <v>0</v>
      </c>
      <c r="Y120" s="1">
        <f t="shared" si="78"/>
        <v>0</v>
      </c>
      <c r="Z120" s="1">
        <f t="shared" si="78"/>
        <v>0</v>
      </c>
      <c r="AA120" s="1">
        <f t="shared" si="78"/>
        <v>0</v>
      </c>
      <c r="AB120" s="1">
        <f t="shared" si="78"/>
        <v>0</v>
      </c>
      <c r="AC120" s="1">
        <f t="shared" si="78"/>
        <v>0</v>
      </c>
      <c r="AD120" s="1">
        <f t="shared" si="78"/>
        <v>0</v>
      </c>
      <c r="AE120" s="1">
        <f t="shared" si="78"/>
        <v>0</v>
      </c>
      <c r="AF120" s="1">
        <f t="shared" si="78"/>
        <v>0</v>
      </c>
    </row>
    <row r="121" spans="1:34" ht="12.75" customHeight="1" outlineLevel="1">
      <c r="B121" s="46"/>
      <c r="C121" s="46" t="s">
        <v>100</v>
      </c>
      <c r="F121" s="1">
        <f>F86</f>
        <v>0</v>
      </c>
      <c r="G121" s="1">
        <f t="shared" ref="G121:Q121" si="79">F121+G86</f>
        <v>0</v>
      </c>
      <c r="H121" s="1">
        <f t="shared" si="79"/>
        <v>0</v>
      </c>
      <c r="I121" s="1">
        <f t="shared" si="79"/>
        <v>0</v>
      </c>
      <c r="J121" s="1">
        <f t="shared" si="79"/>
        <v>0</v>
      </c>
      <c r="K121" s="1">
        <f t="shared" si="79"/>
        <v>0</v>
      </c>
      <c r="L121" s="1">
        <f t="shared" si="79"/>
        <v>0</v>
      </c>
      <c r="M121" s="1">
        <f t="shared" si="79"/>
        <v>0</v>
      </c>
      <c r="N121" s="1">
        <f t="shared" si="79"/>
        <v>0</v>
      </c>
      <c r="O121" s="1">
        <f t="shared" si="79"/>
        <v>0</v>
      </c>
      <c r="P121" s="1">
        <f t="shared" si="79"/>
        <v>0</v>
      </c>
      <c r="Q121" s="1">
        <f t="shared" si="79"/>
        <v>0</v>
      </c>
      <c r="U121" s="1">
        <f>U86</f>
        <v>0</v>
      </c>
      <c r="V121" s="1">
        <f t="shared" ref="V121:AF121" si="80">U121+V86</f>
        <v>0</v>
      </c>
      <c r="W121" s="1">
        <f t="shared" si="80"/>
        <v>0</v>
      </c>
      <c r="X121" s="1">
        <f t="shared" si="80"/>
        <v>0</v>
      </c>
      <c r="Y121" s="1">
        <f t="shared" si="80"/>
        <v>0</v>
      </c>
      <c r="Z121" s="1">
        <f t="shared" si="80"/>
        <v>0</v>
      </c>
      <c r="AA121" s="1">
        <f t="shared" si="80"/>
        <v>0</v>
      </c>
      <c r="AB121" s="1">
        <f t="shared" si="80"/>
        <v>0</v>
      </c>
      <c r="AC121" s="1">
        <f t="shared" si="80"/>
        <v>0</v>
      </c>
      <c r="AD121" s="1">
        <f t="shared" si="80"/>
        <v>0</v>
      </c>
      <c r="AE121" s="1">
        <f t="shared" si="80"/>
        <v>0</v>
      </c>
      <c r="AF121" s="1">
        <f t="shared" si="80"/>
        <v>0</v>
      </c>
    </row>
    <row r="122" spans="1:34" ht="12.75" customHeight="1" outlineLevel="1"/>
    <row r="123" spans="1:34" ht="12.75" customHeight="1">
      <c r="C123" s="70"/>
    </row>
    <row r="124" spans="1:34" ht="12.75" customHeight="1">
      <c r="B124" s="88" t="s">
        <v>101</v>
      </c>
      <c r="C124" s="70"/>
      <c r="F124" s="1">
        <f>IF(F74=0,0,F89/(3*F74))</f>
        <v>0</v>
      </c>
      <c r="G124" s="1">
        <f>IF(F74+G74*2=0,0,G89/(F74+G74*2))</f>
        <v>0</v>
      </c>
      <c r="H124" s="1">
        <f>IF(SUM(F74:H74)=0,0,H89/(SUM(F74:H74)))</f>
        <v>0</v>
      </c>
      <c r="I124" s="1">
        <f t="shared" ref="I124:Q124" si="81">IF(SUM(G74:I74)=0,0,I89/(SUM(G74:I74)))</f>
        <v>0</v>
      </c>
      <c r="J124" s="1">
        <f t="shared" si="81"/>
        <v>0</v>
      </c>
      <c r="K124" s="1">
        <f t="shared" si="81"/>
        <v>0</v>
      </c>
      <c r="L124" s="1">
        <f t="shared" si="81"/>
        <v>0</v>
      </c>
      <c r="M124" s="1">
        <f t="shared" si="81"/>
        <v>0</v>
      </c>
      <c r="N124" s="1">
        <f t="shared" si="81"/>
        <v>0</v>
      </c>
      <c r="O124" s="1">
        <f t="shared" si="81"/>
        <v>0</v>
      </c>
      <c r="P124" s="1">
        <f t="shared" si="81"/>
        <v>0</v>
      </c>
      <c r="Q124" s="1">
        <f t="shared" si="81"/>
        <v>0</v>
      </c>
      <c r="U124" s="1">
        <f>IF(SUM(O74:Q74)=0,0,U89/(SUM(O74:Q74)))</f>
        <v>0</v>
      </c>
      <c r="V124" s="1">
        <f t="shared" ref="V124:AF124" si="82">IF(SUM(P74:R74)=0,0,V89/(SUM(P74:R74)))</f>
        <v>0</v>
      </c>
      <c r="W124" s="1">
        <f t="shared" si="82"/>
        <v>0</v>
      </c>
      <c r="X124" s="1">
        <f t="shared" si="82"/>
        <v>0</v>
      </c>
      <c r="Y124" s="1">
        <f t="shared" si="82"/>
        <v>0</v>
      </c>
      <c r="Z124" s="1">
        <f t="shared" si="82"/>
        <v>0</v>
      </c>
      <c r="AA124" s="1">
        <f t="shared" si="82"/>
        <v>0</v>
      </c>
      <c r="AB124" s="1">
        <f t="shared" si="82"/>
        <v>0</v>
      </c>
      <c r="AC124" s="1">
        <f t="shared" si="82"/>
        <v>0</v>
      </c>
      <c r="AD124" s="1">
        <f t="shared" si="82"/>
        <v>0</v>
      </c>
      <c r="AE124" s="1">
        <f t="shared" si="82"/>
        <v>0</v>
      </c>
      <c r="AF124" s="1">
        <f t="shared" si="82"/>
        <v>0</v>
      </c>
    </row>
    <row r="125" spans="1:34" ht="12.75" customHeight="1">
      <c r="C125" s="71"/>
    </row>
    <row r="126" spans="1:34" ht="12.75" customHeight="1">
      <c r="A126" s="72"/>
      <c r="B126" s="91" t="s">
        <v>102</v>
      </c>
      <c r="C126" s="73"/>
      <c r="D126" s="72"/>
      <c r="E126" s="36"/>
      <c r="F126" s="24"/>
      <c r="G126" s="24"/>
      <c r="H126" s="24"/>
      <c r="I126" s="24"/>
      <c r="J126" s="24"/>
      <c r="K126" s="24"/>
      <c r="L126" s="24"/>
      <c r="M126" s="24"/>
      <c r="N126" s="24"/>
      <c r="O126" s="24"/>
      <c r="P126" s="24"/>
      <c r="Q126" s="24"/>
      <c r="R126" s="24"/>
      <c r="S126" s="24"/>
      <c r="T126" s="24"/>
      <c r="U126" s="24"/>
      <c r="V126" s="24"/>
      <c r="W126" s="24"/>
      <c r="X126" s="24"/>
      <c r="Y126" s="24"/>
      <c r="Z126" s="24"/>
      <c r="AA126" s="24"/>
      <c r="AB126" s="24"/>
      <c r="AC126" s="24"/>
      <c r="AD126" s="24"/>
      <c r="AE126" s="24"/>
      <c r="AF126" s="24"/>
      <c r="AG126" s="24"/>
      <c r="AH126" s="24"/>
    </row>
    <row r="127" spans="1:34" ht="12.75" customHeight="1">
      <c r="C127" s="110" t="s">
        <v>103</v>
      </c>
      <c r="H127" s="1">
        <f>((SUM(F9:F20)-SUM(F9:F20)/(1+Instructions!$E$8)))+((F21-F21/(1+$D$21)))</f>
        <v>0</v>
      </c>
      <c r="I127" s="1">
        <f>((SUM(G9:G20)-SUM(G9:G20)/(1+Instructions!$E$8)))+((G21-G21/(1+$D$21)))</f>
        <v>0</v>
      </c>
      <c r="J127" s="1">
        <f>((SUM(H9:H20)-SUM(H9:H20)/(1+Instructions!$E$8)))+((H21-H21/(1+$D$21)))</f>
        <v>0</v>
      </c>
      <c r="K127" s="1">
        <f>((SUM(I9:I20)-SUM(I9:I20)/(1+Instructions!$E$8)))+((I21-I21/(1+$D$21)))</f>
        <v>0</v>
      </c>
      <c r="L127" s="1">
        <f>((SUM(J9:J20)-SUM(J9:J20)/(1+Instructions!$E$8)))+((J21-J21/(1+$D$21)))</f>
        <v>0</v>
      </c>
      <c r="M127" s="1">
        <f>((SUM(K9:K20)-SUM(K9:K20)/(1+Instructions!$E$8)))+((K21-K21/(1+$D$21)))</f>
        <v>0</v>
      </c>
      <c r="N127" s="1">
        <f>((SUM(L9:L20)-SUM(L9:L20)/(1+Instructions!$E$8)))+((L21-L21/(1+$D$21)))</f>
        <v>0</v>
      </c>
      <c r="O127" s="1">
        <f>((SUM(M9:M20)-SUM(M9:M20)/(1+Instructions!$E$8)))+((M21-M21/(1+$D$21)))</f>
        <v>0</v>
      </c>
      <c r="P127" s="1">
        <f>((SUM(N9:N20)-SUM(N9:N20)/(1+Instructions!$E$8)))+((N21-N21/(1+$D$21)))</f>
        <v>0</v>
      </c>
      <c r="Q127" s="1">
        <f>((SUM(O9:O20)-SUM(O9:O20)/(1+Instructions!$E$8)))+((O21-O21/(1+$D$21)))</f>
        <v>0</v>
      </c>
      <c r="U127" s="1">
        <f>((SUM(P9:P20)-SUM(P9:P20)/(1+Instructions!$E$8)))+((P21-P21/(1+$D$21)))</f>
        <v>0</v>
      </c>
      <c r="V127" s="1">
        <f>((SUM(Q9:Q20)-SUM(Q9:Q20)/(1+Instructions!$E$8)))+((Q21-Q21/(1+$D$21)))</f>
        <v>0</v>
      </c>
      <c r="W127" s="1">
        <f>((SUM(U9:U20)-SUM(U9:U20)/(1+Instructions!$E$8)))+((U21-U21/(1+$D$21)))</f>
        <v>0</v>
      </c>
      <c r="X127" s="1">
        <f>((SUM(V9:V20)-SUM(V9:V20)/(1+Instructions!$E$8)))+((V21-V21/(1+$D$21)))</f>
        <v>0</v>
      </c>
      <c r="Y127" s="1">
        <f>((SUM(W9:W20)-SUM(W9:W20)/(1+Instructions!$E$8)))+((W21-W21/(1+$D$21)))</f>
        <v>0</v>
      </c>
      <c r="Z127" s="1">
        <f>((SUM(X9:X20)-SUM(X9:X20)/(1+Instructions!$E$8)))+((X21-X21/(1+$D$21)))</f>
        <v>0</v>
      </c>
      <c r="AA127" s="1">
        <f>((SUM(Y9:Y20)-SUM(Y9:Y20)/(1+Instructions!$E$8)))+((Y21-Y21/(1+$D$21)))</f>
        <v>0</v>
      </c>
      <c r="AB127" s="1">
        <f>((SUM(Z9:Z20)-SUM(Z9:Z20)/(1+Instructions!$E$8)))+((Z21-Z21/(1+$D$21)))</f>
        <v>0</v>
      </c>
      <c r="AC127" s="1">
        <f>((SUM(AA9:AA20)-SUM(AA9:AA20)/(1+Instructions!$E$8)))+((AA21-AA21/(1+$D$21)))</f>
        <v>0</v>
      </c>
      <c r="AD127" s="1">
        <f>((SUM(AB9:AB20)-SUM(AB9:AB20)/(1+Instructions!$E$8)))+((AB21-AB21/(1+$D$21)))</f>
        <v>0</v>
      </c>
      <c r="AE127" s="1">
        <f>((SUM(AC9:AC20)-SUM(AC9:AC20)/(1+Instructions!$E$8)))+((AC21-AC21/(1+$D$21)))</f>
        <v>0</v>
      </c>
      <c r="AF127" s="1">
        <f>((SUM(AD9:AD20)-SUM(AD9:AD20)/(1+Instructions!$E$8)))+((AD21-AD21/(1+$D$21)))</f>
        <v>0</v>
      </c>
    </row>
    <row r="128" spans="1:34" ht="12.75" customHeight="1">
      <c r="C128" s="111" t="s">
        <v>104</v>
      </c>
      <c r="H128" s="1">
        <f>(SUM(F25:F27,F44:F55,F58:F59,F66)-SUM(F25:F27,F44:F55,F58:F59,F66)/(1+Instructions!$E$9))+(F28-F28/(1+$D$28))+(F56-F56/(1+$D$56))</f>
        <v>0</v>
      </c>
      <c r="I128" s="1">
        <f>(SUM(G25:G27,G44:G55,G58:G59,G66)-SUM(G25:G27,G44:G55,G58:G59,G66)/(1+Instructions!$E$9))+(G28-G28/(1+$D$28))+(G56-G56/(1+$D$56))</f>
        <v>0</v>
      </c>
      <c r="J128" s="1">
        <f>(SUM(H25:H27,H44:H55,H58:H59,H66)-SUM(H25:H27,H44:H55,H58:H59,H66)/(1+Instructions!$E$9))+(H28-H28/(1+$D$28))+(H56-H56/(1+$D$56))</f>
        <v>0</v>
      </c>
      <c r="K128" s="1">
        <f>(SUM(I25:I27,I44:I55,I58:I59,I66)-SUM(I25:I27,I44:I55,I58:I59,I66)/(1+Instructions!$E$9))+(I28-I28/(1+$D$28))+(I56-I56/(1+$D$56))</f>
        <v>0</v>
      </c>
      <c r="L128" s="1">
        <f>(SUM(J25:J27,J44:J55,J58:J59,J66)-SUM(J25:J27,J44:J55,J58:J59,J66)/(1+Instructions!$E$9))+(J28-J28/(1+$D$28))+(J56-J56/(1+$D$56))</f>
        <v>0</v>
      </c>
      <c r="M128" s="1">
        <f>(SUM(K25:K27,K44:K55,K58:K59,K66)-SUM(K25:K27,K44:K55,K58:K59,K66)/(1+Instructions!$E$9))+(K28-K28/(1+$D$28))+(K56-K56/(1+$D$56))</f>
        <v>0</v>
      </c>
      <c r="N128" s="1">
        <f>(SUM(L25:L27,L44:L55,L58:L59,L66)-SUM(L25:L27,L44:L55,L58:L59,L66)/(1+Instructions!$E$9))+(L28-L28/(1+$D$28))+(L56-L56/(1+$D$56))</f>
        <v>0</v>
      </c>
      <c r="O128" s="1">
        <f>(SUM(M25:M27,M44:M55,M58:M59,M66)-SUM(M25:M27,M44:M55,M58:M59,M66)/(1+Instructions!$E$9))+(M28-M28/(1+$D$28))+(M56-M56/(1+$D$56))</f>
        <v>0</v>
      </c>
      <c r="P128" s="1">
        <f>(SUM(N25:N27,N44:N55,N58:N59,N66)-SUM(N25:N27,N44:N55,N58:N59,N66)/(1+Instructions!$E$9))+(N28-N28/(1+$D$28))+(N56-N56/(1+$D$56))</f>
        <v>0</v>
      </c>
      <c r="Q128" s="1">
        <f>(SUM(O25:O27,O44:O55,O58:O59,O66)-SUM(O25:O27,O44:O55,O58:O59,O66)/(1+Instructions!$E$9))+(O28-O28/(1+$D$28))+(O56-O56/(1+$D$56))</f>
        <v>0</v>
      </c>
      <c r="U128" s="1">
        <f>(SUM(P25:P27,P44:P55,P58:P59,P66)-SUM(P25:P27,P44:P55,P58:P59,P66)/(1+Instructions!$E$9))+(P28-P28/(1+$D$28))+(P56-P56/(1+$D$56))</f>
        <v>0</v>
      </c>
      <c r="V128" s="1">
        <f>(SUM(Q25:Q27,Q44:Q55,Q58:Q59,Q66)-SUM(Q25:Q27,Q44:Q55,Q58:Q59,Q66)/(1+Instructions!$E$9))+(Q28-Q28/(1+$D$28))+(Q56-Q56/(1+$D$56))</f>
        <v>0</v>
      </c>
      <c r="W128" s="1">
        <f>(SUM(U25:U27,U44:U55,U58:U59,U66)-SUM(U25:U27,U44:U55,U58:U59,U66)/(1+Instructions!$E$9))+(U28-U28/(1+$D$28))+(U56-U56/(1+$D$56))</f>
        <v>0</v>
      </c>
      <c r="X128" s="1">
        <f>(SUM(V25:V27,V44:V55,V58:V59,V66)-SUM(V25:V27,V44:V55,V58:V59,V66)/(1+Instructions!$E$9))+(V28-V28/(1+$D$28))+(V56-V56/(1+$D$56))</f>
        <v>0</v>
      </c>
      <c r="Y128" s="1">
        <f>(SUM(W25:W27,W44:W55,W58:W59,W66)-SUM(W25:W27,W44:W55,W58:W59,W66)/(1+Instructions!$E$9))+(W28-W28/(1+$D$28))+(W56-W56/(1+$D$56))</f>
        <v>0</v>
      </c>
      <c r="Z128" s="1">
        <f>(SUM(X25:X27,X44:X55,X58:X59,X66)-SUM(X25:X27,X44:X55,X58:X59,X66)/(1+Instructions!$E$9))+(X28-X28/(1+$D$28))+(X56-X56/(1+$D$56))</f>
        <v>0</v>
      </c>
      <c r="AA128" s="1">
        <f>(SUM(Y25:Y27,Y44:Y55,Y58:Y59,Y66)-SUM(Y25:Y27,Y44:Y55,Y58:Y59,Y66)/(1+Instructions!$E$9))+(Y28-Y28/(1+$D$28))+(Y56-Y56/(1+$D$56))</f>
        <v>0</v>
      </c>
      <c r="AB128" s="1">
        <f>(SUM(Z25:Z27,Z44:Z55,Z58:Z59,Z66)-SUM(Z25:Z27,Z44:Z55,Z58:Z59,Z66)/(1+Instructions!$E$9))+(Z28-Z28/(1+$D$28))+(Z56-Z56/(1+$D$56))</f>
        <v>0</v>
      </c>
      <c r="AC128" s="1">
        <f>(SUM(AA25:AA27,AA44:AA55,AA58:AA59,AA66)-SUM(AA25:AA27,AA44:AA55,AA58:AA59,AA66)/(1+Instructions!$E$9))+(AA28-AA28/(1+$D$28))+(AA56-AA56/(1+$D$56))</f>
        <v>0</v>
      </c>
      <c r="AD128" s="1">
        <f>(SUM(AB25:AB27,AB44:AB55,AB58:AB59,AB66)-SUM(AB25:AB27,AB44:AB55,AB58:AB59,AB66)/(1+Instructions!$E$9))+(AB28-AB28/(1+$D$28))+(AB56-AB56/(1+$D$56))</f>
        <v>0</v>
      </c>
      <c r="AE128" s="1">
        <f>(SUM(AC25:AC27,AC44:AC55,AC58:AC59,AC66)-SUM(AC25:AC27,AC44:AC55,AC58:AC59,AC66)/(1+Instructions!$E$9))+(AC28-AC28/(1+$D$28))+(AC56-AC56/(1+$D$56))</f>
        <v>0</v>
      </c>
      <c r="AF128" s="1">
        <f>(SUM(AD25:AD27,AD44:AD55,AD58:AD59,AD66)-SUM(AD25:AD27,AD44:AD55,AD58:AD59,AD66)/(1+Instructions!$E$9))+(AD28-AD28/(1+$D$28))+(AD56-AD56/(1+$D$56))</f>
        <v>0</v>
      </c>
    </row>
    <row r="129" spans="3:32" ht="12.75" customHeight="1">
      <c r="C129" s="110" t="s">
        <v>105</v>
      </c>
      <c r="F129" s="35"/>
      <c r="G129" s="1">
        <v>0</v>
      </c>
      <c r="H129" s="1">
        <f>H128-H127</f>
        <v>0</v>
      </c>
      <c r="I129" s="1">
        <f t="shared" ref="I129:Q129" si="83">I128-I127</f>
        <v>0</v>
      </c>
      <c r="J129" s="1">
        <f t="shared" si="83"/>
        <v>0</v>
      </c>
      <c r="K129" s="1">
        <f t="shared" si="83"/>
        <v>0</v>
      </c>
      <c r="L129" s="1">
        <f t="shared" si="83"/>
        <v>0</v>
      </c>
      <c r="M129" s="1">
        <f t="shared" si="83"/>
        <v>0</v>
      </c>
      <c r="N129" s="1">
        <f t="shared" si="83"/>
        <v>0</v>
      </c>
      <c r="O129" s="1">
        <f t="shared" si="83"/>
        <v>0</v>
      </c>
      <c r="P129" s="1">
        <f t="shared" si="83"/>
        <v>0</v>
      </c>
      <c r="Q129" s="1">
        <f t="shared" si="83"/>
        <v>0</v>
      </c>
      <c r="U129" s="1">
        <f t="shared" ref="U129:AF129" si="84">U128-U127</f>
        <v>0</v>
      </c>
      <c r="V129" s="1">
        <f t="shared" si="84"/>
        <v>0</v>
      </c>
      <c r="W129" s="1">
        <f t="shared" si="84"/>
        <v>0</v>
      </c>
      <c r="X129" s="1">
        <f t="shared" si="84"/>
        <v>0</v>
      </c>
      <c r="Y129" s="1">
        <f t="shared" si="84"/>
        <v>0</v>
      </c>
      <c r="Z129" s="1">
        <f t="shared" si="84"/>
        <v>0</v>
      </c>
      <c r="AA129" s="1">
        <f t="shared" si="84"/>
        <v>0</v>
      </c>
      <c r="AB129" s="1">
        <f t="shared" si="84"/>
        <v>0</v>
      </c>
      <c r="AC129" s="1">
        <f t="shared" si="84"/>
        <v>0</v>
      </c>
      <c r="AD129" s="1">
        <f t="shared" si="84"/>
        <v>0</v>
      </c>
      <c r="AE129" s="1">
        <f t="shared" si="84"/>
        <v>0</v>
      </c>
      <c r="AF129" s="1">
        <f t="shared" si="84"/>
        <v>0</v>
      </c>
    </row>
    <row r="130" spans="3:32" ht="12.75" customHeight="1">
      <c r="C130" s="110" t="s">
        <v>106</v>
      </c>
      <c r="F130" s="35"/>
      <c r="G130" s="103">
        <f>F130+G129+F131</f>
        <v>0</v>
      </c>
      <c r="H130" s="103">
        <f>G130+H129+G131</f>
        <v>0</v>
      </c>
      <c r="I130" s="103">
        <f t="shared" ref="I130:Q130" si="85">H130+I129+H131</f>
        <v>0</v>
      </c>
      <c r="J130" s="103">
        <f t="shared" si="85"/>
        <v>0</v>
      </c>
      <c r="K130" s="103">
        <f t="shared" si="85"/>
        <v>0</v>
      </c>
      <c r="L130" s="103">
        <f t="shared" si="85"/>
        <v>0</v>
      </c>
      <c r="M130" s="103">
        <f t="shared" si="85"/>
        <v>0</v>
      </c>
      <c r="N130" s="103">
        <f t="shared" si="85"/>
        <v>0</v>
      </c>
      <c r="O130" s="103">
        <f t="shared" si="85"/>
        <v>0</v>
      </c>
      <c r="P130" s="103">
        <f t="shared" si="85"/>
        <v>0</v>
      </c>
      <c r="Q130" s="103">
        <f t="shared" si="85"/>
        <v>0</v>
      </c>
      <c r="U130" s="103">
        <f>Q130+Q131+U129</f>
        <v>0</v>
      </c>
      <c r="V130" s="103">
        <f>U130+U131+V129</f>
        <v>0</v>
      </c>
      <c r="W130" s="103">
        <f>V130+V131+W129</f>
        <v>0</v>
      </c>
      <c r="X130" s="103">
        <f t="shared" ref="X130:AF130" si="86">W130+W131+X129</f>
        <v>0</v>
      </c>
      <c r="Y130" s="103">
        <f t="shared" si="86"/>
        <v>0</v>
      </c>
      <c r="Z130" s="103">
        <f t="shared" si="86"/>
        <v>0</v>
      </c>
      <c r="AA130" s="103">
        <f t="shared" si="86"/>
        <v>0</v>
      </c>
      <c r="AB130" s="103">
        <f t="shared" si="86"/>
        <v>0</v>
      </c>
      <c r="AC130" s="103">
        <f t="shared" si="86"/>
        <v>0</v>
      </c>
      <c r="AD130" s="103">
        <f t="shared" si="86"/>
        <v>0</v>
      </c>
      <c r="AE130" s="103">
        <f t="shared" si="86"/>
        <v>0</v>
      </c>
      <c r="AF130" s="103">
        <f t="shared" si="86"/>
        <v>0</v>
      </c>
    </row>
    <row r="131" spans="3:32" ht="12.75" customHeight="1">
      <c r="C131" s="110" t="s">
        <v>107</v>
      </c>
      <c r="F131" s="35"/>
      <c r="G131" s="35"/>
      <c r="H131" s="35"/>
      <c r="I131" s="35"/>
      <c r="J131" s="35"/>
      <c r="K131" s="35"/>
      <c r="L131" s="35"/>
      <c r="M131" s="35"/>
      <c r="N131" s="35"/>
      <c r="O131" s="35"/>
      <c r="P131" s="35"/>
      <c r="Q131" s="35"/>
      <c r="U131" s="35"/>
      <c r="V131" s="35"/>
      <c r="W131" s="35"/>
      <c r="X131" s="35"/>
      <c r="Y131" s="35"/>
      <c r="Z131" s="35"/>
      <c r="AA131" s="35"/>
      <c r="AB131" s="35"/>
      <c r="AC131" s="35"/>
      <c r="AD131" s="35"/>
      <c r="AE131" s="35"/>
      <c r="AF131" s="35"/>
    </row>
    <row r="132" spans="3:32" ht="10.5" customHeight="1">
      <c r="C132" s="61"/>
    </row>
  </sheetData>
  <phoneticPr fontId="0" type="noConversion"/>
  <hyperlinks>
    <hyperlink ref="O2" location="Kassavirtalaskelman_ohjeet" display="Kaassvrtalasklseman ohjteet" xr:uid="{00000000-0004-0000-0100-000000000000}"/>
    <hyperlink ref="A36" location="Palkat_brutto" display="PALKAT (brutto)" xr:uid="{00000000-0004-0000-0100-000001000000}"/>
    <hyperlink ref="B38" location="Henkilösivukulut" display="Henkilösivukulut" xr:uid="{00000000-0004-0000-0100-000002000000}"/>
    <hyperlink ref="B39" location="Työnantajatilitys__10._pvä" display="Työnantajatilitys (10. pvä) " xr:uid="{00000000-0004-0000-0100-000003000000}"/>
    <hyperlink ref="B40" location="Vapaaehtoiset_henkilöstökulut" display="Vapaaehtoiset henkilöstökulut " xr:uid="{00000000-0004-0000-0100-000004000000}"/>
    <hyperlink ref="B44" location="Toimiston_vuokra" display="Toimiston vuokra" xr:uid="{00000000-0004-0000-0100-000005000000}"/>
    <hyperlink ref="B45" location="Muut_vuokrat__mm.leasing" display="Muut vuokrat (mm.leasing)" xr:uid="{00000000-0004-0000-0100-000006000000}"/>
    <hyperlink ref="B47" location="Toimistopalvelut" display="Toimistopalvelut" xr:uid="{00000000-0004-0000-0100-000007000000}"/>
    <hyperlink ref="B48" location="Edustuskulut" display="Edustuskulut" xr:uid="{00000000-0004-0000-0100-000008000000}"/>
    <hyperlink ref="B49" location="Mainoskulut__messut" display="Mainoskulut, messut" xr:uid="{00000000-0004-0000-0100-000009000000}"/>
    <hyperlink ref="B50" location="Lankapuhelin__faksi__gsm" display="Lankapuhelin, faksi, gsm" xr:uid="{00000000-0004-0000-0100-00000A000000}"/>
    <hyperlink ref="B51" location="Internet__tietoliikenne" display="Internet, tietoliikenne" xr:uid="{00000000-0004-0000-0100-00000B000000}"/>
    <hyperlink ref="B52" location="Kirjanpito_ja_tilintarkastus" display="Kirjanpito ja tilintarkastus" xr:uid="{00000000-0004-0000-0100-00000C000000}"/>
    <hyperlink ref="B53" location="Vakuutukset" display="Vakuutukset" xr:uid="{00000000-0004-0000-0100-00000D000000}"/>
    <hyperlink ref="B54" location="Rahti" display="Rahti" xr:uid="{00000000-0004-0000-0100-00000E000000}"/>
    <hyperlink ref="B57" location="Muut_alvittomat_kulut" display="Muut alvittomat kulut" xr:uid="{00000000-0004-0000-0100-00000F000000}"/>
    <hyperlink ref="B62" location="Investoinnit" display="Investoinnit" xr:uid="{00000000-0004-0000-0100-000010000000}"/>
    <hyperlink ref="A69" location="Arvonlisävero" display="Arvonlisävero" xr:uid="{00000000-0004-0000-0100-000011000000}"/>
    <hyperlink ref="A71" location="Muut_verot" display="Muut verot" xr:uid="{00000000-0004-0000-0100-000012000000}"/>
    <hyperlink ref="C84" location="Osakepääoma" display="Osakepääoma" xr:uid="{00000000-0004-0000-0100-000013000000}"/>
    <hyperlink ref="B88" location="KK_n_alkukassa" display="KK:N ALKUKASSA" xr:uid="{00000000-0004-0000-0100-000014000000}"/>
    <hyperlink ref="B89" location="KK_n_loppukassa" display="KK:N LOPPUKASSA" xr:uid="{00000000-0004-0000-0100-000015000000}"/>
    <hyperlink ref="B97" location="Kirjanpidon_tulos" display="KIRJANPIDON TULOS" xr:uid="{00000000-0004-0000-0100-000016000000}"/>
    <hyperlink ref="B98" location="Tavoitekassa" display="TAVOITEKASSA" xr:uid="{00000000-0004-0000-0100-000017000000}"/>
    <hyperlink ref="B104" location="Kassa" display="KASSA" xr:uid="{00000000-0004-0000-0100-000018000000}"/>
    <hyperlink ref="C105" location="Liiketoiminta" display="LIIKETOIMINTA" xr:uid="{00000000-0004-0000-0100-000019000000}"/>
    <hyperlink ref="C109" location="Avustukset" display="AVUSTUKSET" xr:uid="{00000000-0004-0000-0100-00001A000000}"/>
    <hyperlink ref="C113" location="Lainat" display="LAINAT" xr:uid="{00000000-0004-0000-0100-00001B000000}"/>
    <hyperlink ref="B117" location="Kumulatiivinen_tulos" display="KUMULATIIVINEN TULOS" xr:uid="{00000000-0004-0000-0100-00001C000000}"/>
    <hyperlink ref="B124" location="Kassan_riittävyys" display="KASSAN RIITTÄVYYS" xr:uid="{00000000-0004-0000-0100-00001D000000}"/>
    <hyperlink ref="B126" location="Alv_laskelma" display="ALV LASKELMA" xr:uid="{00000000-0004-0000-0100-00001E000000}"/>
    <hyperlink ref="C127" location="Myynnin_ALV" display="Myyynnin Alv" xr:uid="{00000000-0004-0000-0100-00001F000000}"/>
    <hyperlink ref="C128" location="Oston_Alv" display="Oston Alv" xr:uid="{00000000-0004-0000-0100-000020000000}"/>
    <hyperlink ref="C129" location="Kuukauden_Alv" display="Kuukauden Alv" xr:uid="{00000000-0004-0000-0100-000021000000}"/>
    <hyperlink ref="C130" location="Alv_saldo_ennen_maksuja" display="Alv saldo ennen maksuja" xr:uid="{00000000-0004-0000-0100-000022000000}"/>
    <hyperlink ref="C131" location="Maksettu_Alv" display="Maksettu Alv" xr:uid="{00000000-0004-0000-0100-000023000000}"/>
    <hyperlink ref="A32" location="Liiketoiminnan_muut_tuotot" display="Liiketoiminnan muut tuotot" xr:uid="{00000000-0004-0000-0100-000024000000}"/>
  </hyperlinks>
  <pageMargins left="0.2" right="0.25" top="0.18" bottom="0.2" header="0" footer="0.17"/>
  <pageSetup paperSize="9" scale="32" orientation="landscape" r:id="rId1"/>
  <headerFooter alignWithMargins="0"/>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P61"/>
  <sheetViews>
    <sheetView showGridLines="0" zoomScale="80" zoomScaleNormal="80" workbookViewId="0">
      <selection activeCell="A47" sqref="A47"/>
    </sheetView>
  </sheetViews>
  <sheetFormatPr defaultRowHeight="12.75"/>
  <cols>
    <col min="14" max="14" width="10.42578125" customWidth="1"/>
    <col min="15" max="15" width="21.140625" customWidth="1"/>
    <col min="16" max="16" width="17.5703125" customWidth="1"/>
    <col min="17" max="17" width="11.42578125" customWidth="1"/>
  </cols>
  <sheetData>
    <row r="1" spans="1:10" ht="15">
      <c r="A1" s="79" t="s">
        <v>108</v>
      </c>
      <c r="F1" s="80" t="s">
        <v>109</v>
      </c>
    </row>
    <row r="3" spans="1:10">
      <c r="A3" s="6" t="s">
        <v>110</v>
      </c>
      <c r="J3" s="6" t="s">
        <v>111</v>
      </c>
    </row>
    <row r="25" spans="1:10">
      <c r="A25" s="6" t="s">
        <v>112</v>
      </c>
      <c r="J25" s="6" t="s">
        <v>113</v>
      </c>
    </row>
    <row r="47" spans="1:12">
      <c r="A47" s="6" t="s">
        <v>114</v>
      </c>
      <c r="K47" s="6" t="s">
        <v>115</v>
      </c>
      <c r="L47" s="26"/>
    </row>
    <row r="49" spans="11:16" ht="25.5">
      <c r="K49" s="31" t="s">
        <v>116</v>
      </c>
      <c r="L49" s="31" t="s">
        <v>117</v>
      </c>
      <c r="N49" s="32" t="s">
        <v>118</v>
      </c>
      <c r="O49" s="31" t="s">
        <v>119</v>
      </c>
      <c r="P49" s="31" t="s">
        <v>120</v>
      </c>
    </row>
    <row r="50" spans="11:16">
      <c r="K50" s="27">
        <v>1</v>
      </c>
      <c r="L50" s="30">
        <f>Cash!F124</f>
        <v>0</v>
      </c>
      <c r="N50" s="33" t="s">
        <v>121</v>
      </c>
      <c r="O50" s="33" t="s">
        <v>122</v>
      </c>
      <c r="P50" s="33" t="s">
        <v>123</v>
      </c>
    </row>
    <row r="51" spans="11:16">
      <c r="K51" s="27">
        <v>2</v>
      </c>
      <c r="L51" s="30">
        <f>Cash!G124</f>
        <v>0</v>
      </c>
      <c r="N51" s="33" t="s">
        <v>124</v>
      </c>
      <c r="O51" s="33" t="s">
        <v>125</v>
      </c>
      <c r="P51" s="33" t="s">
        <v>123</v>
      </c>
    </row>
    <row r="52" spans="11:16">
      <c r="K52" s="27">
        <v>3</v>
      </c>
      <c r="L52" s="30">
        <f>Cash!H124</f>
        <v>0</v>
      </c>
      <c r="N52" s="33" t="s">
        <v>126</v>
      </c>
      <c r="O52" s="33" t="s">
        <v>127</v>
      </c>
      <c r="P52" s="33" t="s">
        <v>128</v>
      </c>
    </row>
    <row r="53" spans="11:16">
      <c r="K53" s="27">
        <v>4</v>
      </c>
      <c r="L53" s="30">
        <f>Cash!I124</f>
        <v>0</v>
      </c>
      <c r="N53" s="33" t="s">
        <v>129</v>
      </c>
      <c r="O53" s="33" t="s">
        <v>130</v>
      </c>
      <c r="P53" s="33" t="s">
        <v>131</v>
      </c>
    </row>
    <row r="54" spans="11:16">
      <c r="K54" s="27">
        <v>5</v>
      </c>
      <c r="L54" s="30">
        <f>Cash!J124</f>
        <v>0</v>
      </c>
    </row>
    <row r="55" spans="11:16">
      <c r="K55" s="27">
        <v>6</v>
      </c>
      <c r="L55" s="30">
        <f>Cash!K124</f>
        <v>0</v>
      </c>
      <c r="N55" s="6" t="s">
        <v>132</v>
      </c>
    </row>
    <row r="56" spans="11:16">
      <c r="K56" s="27">
        <v>7</v>
      </c>
      <c r="L56" s="30">
        <f>Cash!L124</f>
        <v>0</v>
      </c>
      <c r="N56" t="s">
        <v>133</v>
      </c>
    </row>
    <row r="57" spans="11:16">
      <c r="K57" s="27">
        <v>8</v>
      </c>
      <c r="L57" s="30">
        <f>Cash!M124</f>
        <v>0</v>
      </c>
    </row>
    <row r="58" spans="11:16">
      <c r="K58" s="27">
        <v>9</v>
      </c>
      <c r="L58" s="30">
        <f>Cash!N124</f>
        <v>0</v>
      </c>
    </row>
    <row r="59" spans="11:16">
      <c r="K59" s="27">
        <v>10</v>
      </c>
      <c r="L59" s="30">
        <f>Cash!O124</f>
        <v>0</v>
      </c>
    </row>
    <row r="60" spans="11:16">
      <c r="K60" s="27">
        <v>11</v>
      </c>
      <c r="L60" s="30">
        <f>Cash!P124</f>
        <v>0</v>
      </c>
    </row>
    <row r="61" spans="11:16">
      <c r="K61" s="27">
        <v>12</v>
      </c>
      <c r="L61" s="30">
        <f>Cash!Q124</f>
        <v>0</v>
      </c>
    </row>
  </sheetData>
  <phoneticPr fontId="0" type="noConversion"/>
  <conditionalFormatting sqref="L50:L61">
    <cfRule type="cellIs" dxfId="5" priority="1" stopIfTrue="1" operator="greaterThan">
      <formula>1</formula>
    </cfRule>
    <cfRule type="cellIs" dxfId="4" priority="2" stopIfTrue="1" operator="between">
      <formula>0.3</formula>
      <formula>1</formula>
    </cfRule>
    <cfRule type="cellIs" dxfId="3" priority="3" stopIfTrue="1" operator="lessThan">
      <formula>0.3</formula>
    </cfRule>
  </conditionalFormatting>
  <hyperlinks>
    <hyperlink ref="F1" location="Kassavirtalaskelman_kuvaajat" display="Kuvaajien ohjeet" xr:uid="{00000000-0004-0000-0200-000000000000}"/>
  </hyperlinks>
  <pageMargins left="0.53" right="0.25" top="1" bottom="1" header="0.4921259845" footer="0.4921259845"/>
  <pageSetup paperSize="9" scale="55"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P61"/>
  <sheetViews>
    <sheetView showGridLines="0" topLeftCell="A58" zoomScale="80" zoomScaleNormal="80" workbookViewId="0">
      <selection activeCell="F1" sqref="F1"/>
    </sheetView>
  </sheetViews>
  <sheetFormatPr defaultRowHeight="12.75"/>
  <cols>
    <col min="1" max="8" width="9.85546875" customWidth="1"/>
    <col min="14" max="14" width="10.42578125" customWidth="1"/>
    <col min="15" max="15" width="21.140625" customWidth="1"/>
    <col min="16" max="16" width="17.5703125" customWidth="1"/>
    <col min="17" max="17" width="11.42578125" customWidth="1"/>
  </cols>
  <sheetData>
    <row r="1" spans="1:10" ht="15">
      <c r="A1" s="79" t="s">
        <v>134</v>
      </c>
      <c r="F1" s="80" t="s">
        <v>109</v>
      </c>
    </row>
    <row r="3" spans="1:10">
      <c r="A3" s="6" t="s">
        <v>110</v>
      </c>
      <c r="J3" s="6" t="s">
        <v>111</v>
      </c>
    </row>
    <row r="25" spans="1:10">
      <c r="A25" s="6" t="s">
        <v>112</v>
      </c>
      <c r="J25" s="6" t="s">
        <v>113</v>
      </c>
    </row>
    <row r="47" spans="1:12">
      <c r="A47" s="6" t="s">
        <v>114</v>
      </c>
      <c r="K47" s="6" t="s">
        <v>115</v>
      </c>
      <c r="L47" s="26"/>
    </row>
    <row r="49" spans="11:16" ht="25.5">
      <c r="K49" s="31" t="s">
        <v>116</v>
      </c>
      <c r="L49" s="31" t="s">
        <v>117</v>
      </c>
      <c r="N49" s="32" t="s">
        <v>118</v>
      </c>
      <c r="O49" s="31" t="s">
        <v>119</v>
      </c>
      <c r="P49" s="31" t="s">
        <v>120</v>
      </c>
    </row>
    <row r="50" spans="11:16">
      <c r="K50" s="27">
        <v>1</v>
      </c>
      <c r="L50" s="30">
        <f>Cash!U124</f>
        <v>0</v>
      </c>
      <c r="N50" s="33" t="s">
        <v>121</v>
      </c>
      <c r="O50" s="33" t="s">
        <v>122</v>
      </c>
      <c r="P50" s="33" t="s">
        <v>123</v>
      </c>
    </row>
    <row r="51" spans="11:16">
      <c r="K51" s="27">
        <v>2</v>
      </c>
      <c r="L51" s="30">
        <f>Cash!V124</f>
        <v>0</v>
      </c>
      <c r="N51" s="33" t="s">
        <v>124</v>
      </c>
      <c r="O51" s="33" t="s">
        <v>125</v>
      </c>
      <c r="P51" s="33" t="s">
        <v>123</v>
      </c>
    </row>
    <row r="52" spans="11:16">
      <c r="K52" s="27">
        <v>3</v>
      </c>
      <c r="L52" s="30">
        <f>Cash!W124</f>
        <v>0</v>
      </c>
      <c r="N52" s="33" t="s">
        <v>126</v>
      </c>
      <c r="O52" s="33" t="s">
        <v>127</v>
      </c>
      <c r="P52" s="33" t="s">
        <v>128</v>
      </c>
    </row>
    <row r="53" spans="11:16">
      <c r="K53" s="27">
        <v>4</v>
      </c>
      <c r="L53" s="30">
        <f>Cash!X124</f>
        <v>0</v>
      </c>
      <c r="N53" s="33" t="s">
        <v>129</v>
      </c>
      <c r="O53" s="33" t="s">
        <v>130</v>
      </c>
      <c r="P53" s="33" t="s">
        <v>131</v>
      </c>
    </row>
    <row r="54" spans="11:16">
      <c r="K54" s="27">
        <v>5</v>
      </c>
      <c r="L54" s="30">
        <f>Cash!Y124</f>
        <v>0</v>
      </c>
    </row>
    <row r="55" spans="11:16">
      <c r="K55" s="27">
        <v>6</v>
      </c>
      <c r="L55" s="30">
        <f>Cash!Z124</f>
        <v>0</v>
      </c>
      <c r="N55" s="6" t="s">
        <v>132</v>
      </c>
    </row>
    <row r="56" spans="11:16">
      <c r="K56" s="27">
        <v>7</v>
      </c>
      <c r="L56" s="30">
        <f>Cash!AA124</f>
        <v>0</v>
      </c>
      <c r="N56" t="s">
        <v>133</v>
      </c>
    </row>
    <row r="57" spans="11:16">
      <c r="K57" s="27">
        <v>8</v>
      </c>
      <c r="L57" s="30">
        <f>Cash!AB124</f>
        <v>0</v>
      </c>
    </row>
    <row r="58" spans="11:16">
      <c r="K58" s="27">
        <v>9</v>
      </c>
      <c r="L58" s="30">
        <f>Cash!AC124</f>
        <v>0</v>
      </c>
    </row>
    <row r="59" spans="11:16">
      <c r="K59" s="27">
        <v>10</v>
      </c>
      <c r="L59" s="30">
        <f>Cash!AD124</f>
        <v>0</v>
      </c>
    </row>
    <row r="60" spans="11:16">
      <c r="K60" s="27">
        <v>11</v>
      </c>
      <c r="L60" s="30">
        <f>Cash!AE124</f>
        <v>0</v>
      </c>
    </row>
    <row r="61" spans="11:16">
      <c r="K61" s="27">
        <v>12</v>
      </c>
      <c r="L61" s="30">
        <f>Cash!AF124</f>
        <v>0</v>
      </c>
    </row>
  </sheetData>
  <phoneticPr fontId="0" type="noConversion"/>
  <conditionalFormatting sqref="L50:L61">
    <cfRule type="cellIs" dxfId="2" priority="1" stopIfTrue="1" operator="greaterThan">
      <formula>1</formula>
    </cfRule>
    <cfRule type="cellIs" dxfId="1" priority="2" stopIfTrue="1" operator="between">
      <formula>0.3</formula>
      <formula>1</formula>
    </cfRule>
    <cfRule type="cellIs" dxfId="0" priority="3" stopIfTrue="1" operator="lessThan">
      <formula>0.3</formula>
    </cfRule>
  </conditionalFormatting>
  <hyperlinks>
    <hyperlink ref="F1" location="Kassavirtalaskelman_kuvaajat" display="Kuvaajien ohjeet" xr:uid="{00000000-0004-0000-0300-000000000000}"/>
  </hyperlinks>
  <pageMargins left="0.53" right="0.25" top="1" bottom="1" header="0.4921259845" footer="0.4921259845"/>
  <pageSetup paperSize="9" scale="55"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9"/>
  <dimension ref="A1:E67"/>
  <sheetViews>
    <sheetView showGridLines="0" tabSelected="1" topLeftCell="A3" zoomScaleNormal="100" workbookViewId="0">
      <selection activeCell="D13" sqref="D13"/>
    </sheetView>
  </sheetViews>
  <sheetFormatPr defaultRowHeight="12.75"/>
  <cols>
    <col min="1" max="1" width="30.42578125" style="50" customWidth="1"/>
    <col min="2" max="2" width="72.5703125" style="50" customWidth="1"/>
    <col min="4" max="4" width="36.7109375" customWidth="1"/>
    <col min="5" max="5" width="9.5703125" bestFit="1" customWidth="1"/>
  </cols>
  <sheetData>
    <row r="1" spans="1:5">
      <c r="A1" s="49"/>
    </row>
    <row r="2" spans="1:5" ht="15.75">
      <c r="A2" s="78" t="s">
        <v>135</v>
      </c>
      <c r="D2" s="77" t="s">
        <v>136</v>
      </c>
    </row>
    <row r="3" spans="1:5" ht="15.75">
      <c r="A3" s="78"/>
      <c r="D3" s="6"/>
    </row>
    <row r="4" spans="1:5" ht="15.75">
      <c r="A4" s="78"/>
      <c r="D4" s="2" t="s">
        <v>137</v>
      </c>
    </row>
    <row r="5" spans="1:5" ht="15.75">
      <c r="A5" s="78"/>
      <c r="D5" s="2" t="s">
        <v>138</v>
      </c>
    </row>
    <row r="6" spans="1:5" ht="15.75">
      <c r="A6" s="78"/>
      <c r="D6" s="2"/>
    </row>
    <row r="7" spans="1:5" ht="15.75">
      <c r="A7" s="78"/>
      <c r="D7" s="6" t="s">
        <v>139</v>
      </c>
      <c r="E7" s="101">
        <f>0.27+0.0108</f>
        <v>0.28079999999999999</v>
      </c>
    </row>
    <row r="8" spans="1:5" ht="15.75">
      <c r="A8" s="78"/>
      <c r="D8" s="6" t="s">
        <v>140</v>
      </c>
      <c r="E8" s="101">
        <v>0.24</v>
      </c>
    </row>
    <row r="9" spans="1:5" ht="15.75">
      <c r="A9" s="78"/>
      <c r="D9" s="6" t="s">
        <v>141</v>
      </c>
      <c r="E9" s="101">
        <v>0.24</v>
      </c>
    </row>
    <row r="10" spans="1:5">
      <c r="A10" s="46"/>
      <c r="E10" s="50"/>
    </row>
    <row r="11" spans="1:5" ht="38.25">
      <c r="A11" s="114"/>
      <c r="B11" s="114"/>
      <c r="D11" s="112" t="s">
        <v>142</v>
      </c>
      <c r="E11" s="50"/>
    </row>
    <row r="12" spans="1:5">
      <c r="A12" s="49"/>
      <c r="D12" s="49"/>
      <c r="E12" s="50"/>
    </row>
    <row r="13" spans="1:5">
      <c r="A13" s="49"/>
      <c r="D13" s="49"/>
      <c r="E13" s="50"/>
    </row>
    <row r="14" spans="1:5">
      <c r="A14" s="49"/>
      <c r="D14" s="49"/>
      <c r="E14" s="50"/>
    </row>
    <row r="15" spans="1:5">
      <c r="A15" s="49"/>
      <c r="D15" s="49"/>
      <c r="E15" s="50"/>
    </row>
    <row r="16" spans="1:5">
      <c r="A16" s="49" t="s">
        <v>143</v>
      </c>
    </row>
    <row r="17" spans="1:2">
      <c r="A17" s="49"/>
    </row>
    <row r="18" spans="1:2">
      <c r="A18" s="76" t="s">
        <v>144</v>
      </c>
      <c r="B18" s="76" t="s">
        <v>145</v>
      </c>
    </row>
    <row r="19" spans="1:2" ht="63.75">
      <c r="A19" s="81" t="s">
        <v>146</v>
      </c>
      <c r="B19" s="75" t="s">
        <v>147</v>
      </c>
    </row>
    <row r="20" spans="1:2" ht="89.25">
      <c r="A20" s="81" t="s">
        <v>148</v>
      </c>
      <c r="B20" s="75" t="s">
        <v>149</v>
      </c>
    </row>
    <row r="21" spans="1:2" ht="25.5">
      <c r="A21" s="81" t="s">
        <v>150</v>
      </c>
      <c r="B21" s="75" t="s">
        <v>151</v>
      </c>
    </row>
    <row r="22" spans="1:2" ht="25.5">
      <c r="A22" s="81" t="s">
        <v>152</v>
      </c>
      <c r="B22" s="75" t="s">
        <v>153</v>
      </c>
    </row>
    <row r="23" spans="1:2">
      <c r="A23" s="81" t="s">
        <v>154</v>
      </c>
      <c r="B23" s="75"/>
    </row>
    <row r="24" spans="1:2">
      <c r="A24" s="81" t="s">
        <v>155</v>
      </c>
      <c r="B24" s="75" t="s">
        <v>156</v>
      </c>
    </row>
    <row r="25" spans="1:2">
      <c r="A25" s="81" t="s">
        <v>157</v>
      </c>
      <c r="B25" s="75" t="s">
        <v>158</v>
      </c>
    </row>
    <row r="26" spans="1:2">
      <c r="A26" s="81" t="s">
        <v>159</v>
      </c>
      <c r="B26" s="75" t="s">
        <v>160</v>
      </c>
    </row>
    <row r="27" spans="1:2">
      <c r="A27" s="81" t="s">
        <v>161</v>
      </c>
      <c r="B27" s="75"/>
    </row>
    <row r="28" spans="1:2">
      <c r="A28" s="81" t="s">
        <v>162</v>
      </c>
      <c r="B28" s="75"/>
    </row>
    <row r="29" spans="1:2">
      <c r="A29" s="81" t="s">
        <v>163</v>
      </c>
      <c r="B29" s="75"/>
    </row>
    <row r="30" spans="1:2">
      <c r="A30" s="81" t="s">
        <v>164</v>
      </c>
      <c r="B30" s="75" t="s">
        <v>165</v>
      </c>
    </row>
    <row r="31" spans="1:2">
      <c r="A31" s="81" t="s">
        <v>166</v>
      </c>
      <c r="B31" s="75"/>
    </row>
    <row r="32" spans="1:2" ht="38.25">
      <c r="A32" s="81" t="s">
        <v>167</v>
      </c>
      <c r="B32" s="75" t="s">
        <v>168</v>
      </c>
    </row>
    <row r="33" spans="1:2">
      <c r="A33" s="81" t="s">
        <v>169</v>
      </c>
      <c r="B33" s="82"/>
    </row>
    <row r="34" spans="1:2">
      <c r="A34" s="81" t="s">
        <v>170</v>
      </c>
      <c r="B34" s="82"/>
    </row>
    <row r="35" spans="1:2">
      <c r="A35" s="81" t="s">
        <v>171</v>
      </c>
      <c r="B35" s="75"/>
    </row>
    <row r="36" spans="1:2">
      <c r="A36" s="81" t="s">
        <v>172</v>
      </c>
      <c r="B36" s="75" t="s">
        <v>173</v>
      </c>
    </row>
    <row r="37" spans="1:2">
      <c r="A37" s="81" t="s">
        <v>174</v>
      </c>
      <c r="B37" s="75"/>
    </row>
    <row r="38" spans="1:2" ht="51">
      <c r="A38" s="81" t="s">
        <v>175</v>
      </c>
      <c r="B38" s="75" t="s">
        <v>176</v>
      </c>
    </row>
    <row r="39" spans="1:2">
      <c r="A39" s="81" t="s">
        <v>177</v>
      </c>
      <c r="B39" s="75" t="s">
        <v>178</v>
      </c>
    </row>
    <row r="40" spans="1:2">
      <c r="A40" s="83" t="s">
        <v>179</v>
      </c>
      <c r="B40" s="75" t="s">
        <v>180</v>
      </c>
    </row>
    <row r="41" spans="1:2">
      <c r="A41" s="83" t="s">
        <v>181</v>
      </c>
      <c r="B41" s="82"/>
    </row>
    <row r="42" spans="1:2" ht="51">
      <c r="A42" s="81" t="s">
        <v>182</v>
      </c>
      <c r="B42" s="75" t="s">
        <v>183</v>
      </c>
    </row>
    <row r="43" spans="1:2" ht="25.5">
      <c r="A43" s="81" t="s">
        <v>184</v>
      </c>
      <c r="B43" s="75" t="s">
        <v>185</v>
      </c>
    </row>
    <row r="44" spans="1:2" ht="63.75">
      <c r="A44" s="81" t="s">
        <v>186</v>
      </c>
      <c r="B44" s="75" t="s">
        <v>187</v>
      </c>
    </row>
    <row r="45" spans="1:2">
      <c r="A45" s="81" t="s">
        <v>188</v>
      </c>
      <c r="B45" s="75" t="s">
        <v>189</v>
      </c>
    </row>
    <row r="46" spans="1:2" ht="51">
      <c r="A46" s="81" t="s">
        <v>190</v>
      </c>
      <c r="B46" s="75" t="s">
        <v>191</v>
      </c>
    </row>
    <row r="47" spans="1:2">
      <c r="A47" s="83" t="s">
        <v>192</v>
      </c>
      <c r="B47" s="75" t="s">
        <v>193</v>
      </c>
    </row>
    <row r="48" spans="1:2" ht="57" customHeight="1">
      <c r="A48" s="84" t="s">
        <v>194</v>
      </c>
      <c r="B48" s="75" t="s">
        <v>195</v>
      </c>
    </row>
    <row r="49" spans="1:2">
      <c r="A49" s="84" t="s">
        <v>196</v>
      </c>
      <c r="B49" s="75" t="s">
        <v>197</v>
      </c>
    </row>
    <row r="50" spans="1:2" ht="76.5">
      <c r="A50" s="81" t="s">
        <v>198</v>
      </c>
      <c r="B50" s="85" t="s">
        <v>199</v>
      </c>
    </row>
    <row r="51" spans="1:2" ht="76.5">
      <c r="A51" s="81" t="s">
        <v>200</v>
      </c>
      <c r="B51" s="75" t="s">
        <v>201</v>
      </c>
    </row>
    <row r="52" spans="1:2" s="102" customFormat="1" ht="116.25" customHeight="1">
      <c r="A52" s="81" t="s">
        <v>202</v>
      </c>
      <c r="B52" s="75" t="s">
        <v>203</v>
      </c>
    </row>
    <row r="53" spans="1:2" s="102" customFormat="1" ht="15">
      <c r="A53" s="81" t="s">
        <v>204</v>
      </c>
      <c r="B53" s="75" t="s">
        <v>205</v>
      </c>
    </row>
    <row r="54" spans="1:2" s="102" customFormat="1" ht="15">
      <c r="A54" s="81" t="s">
        <v>206</v>
      </c>
      <c r="B54" s="75" t="s">
        <v>207</v>
      </c>
    </row>
    <row r="55" spans="1:2" s="102" customFormat="1" ht="15">
      <c r="A55" s="81" t="s">
        <v>208</v>
      </c>
      <c r="B55" s="75" t="s">
        <v>209</v>
      </c>
    </row>
    <row r="56" spans="1:2" s="102" customFormat="1" ht="76.5">
      <c r="A56" s="81" t="s">
        <v>210</v>
      </c>
      <c r="B56" s="75" t="s">
        <v>211</v>
      </c>
    </row>
    <row r="57" spans="1:2" s="102" customFormat="1" ht="25.5">
      <c r="A57" s="81" t="s">
        <v>212</v>
      </c>
      <c r="B57" s="75" t="s">
        <v>213</v>
      </c>
    </row>
    <row r="59" spans="1:2">
      <c r="A59" s="46" t="s">
        <v>214</v>
      </c>
    </row>
    <row r="61" spans="1:2">
      <c r="A61" s="76" t="s">
        <v>215</v>
      </c>
      <c r="B61" s="76" t="s">
        <v>145</v>
      </c>
    </row>
    <row r="62" spans="1:2" ht="111" customHeight="1">
      <c r="A62" s="75" t="s">
        <v>216</v>
      </c>
      <c r="B62" s="74" t="s">
        <v>217</v>
      </c>
    </row>
    <row r="63" spans="1:2" ht="51">
      <c r="A63" s="75" t="s">
        <v>190</v>
      </c>
      <c r="B63" s="74" t="s">
        <v>218</v>
      </c>
    </row>
    <row r="64" spans="1:2" ht="25.5">
      <c r="A64" s="75" t="s">
        <v>186</v>
      </c>
      <c r="B64" s="74" t="s">
        <v>219</v>
      </c>
    </row>
    <row r="65" spans="1:2" ht="38.25">
      <c r="A65" s="75" t="s">
        <v>220</v>
      </c>
      <c r="B65" s="74" t="s">
        <v>221</v>
      </c>
    </row>
    <row r="66" spans="1:2" ht="25.5">
      <c r="A66" s="75" t="s">
        <v>222</v>
      </c>
      <c r="B66" s="74" t="s">
        <v>223</v>
      </c>
    </row>
    <row r="67" spans="1:2" ht="89.25">
      <c r="A67" s="75" t="s">
        <v>200</v>
      </c>
      <c r="B67" s="74" t="s">
        <v>224</v>
      </c>
    </row>
  </sheetData>
  <mergeCells count="1">
    <mergeCell ref="A11:B11"/>
  </mergeCells>
  <phoneticPr fontId="0" type="noConversion"/>
  <pageMargins left="0.75" right="0.75" top="1" bottom="1" header="0.5" footer="0.5"/>
  <pageSetup paperSize="9"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7D71E8CCE9FE74386EBEE19DDE74750" ma:contentTypeVersion="33" ma:contentTypeDescription="Create a new document." ma:contentTypeScope="" ma:versionID="e4a853cc9f284bb044f562259d088ddd">
  <xsd:schema xmlns:xsd="http://www.w3.org/2001/XMLSchema" xmlns:xs="http://www.w3.org/2001/XMLSchema" xmlns:p="http://schemas.microsoft.com/office/2006/metadata/properties" xmlns:ns2="b9f4336d-ba69-415b-a754-ba3a8881b8ca" xmlns:ns3="25231535-83bb-412e-965b-b04f2f619710" targetNamespace="http://schemas.microsoft.com/office/2006/metadata/properties" ma:root="true" ma:fieldsID="7876f1e9412972336b7a438a783850d1" ns2:_="" ns3:_="">
    <xsd:import namespace="b9f4336d-ba69-415b-a754-ba3a8881b8ca"/>
    <xsd:import namespace="25231535-83bb-412e-965b-b04f2f619710"/>
    <xsd:element name="properties">
      <xsd:complexType>
        <xsd:sequence>
          <xsd:element name="documentManagement">
            <xsd:complexType>
              <xsd:all>
                <xsd:element ref="ns2:NotebookType" minOccurs="0"/>
                <xsd:element ref="ns2:FolderType" minOccurs="0"/>
                <xsd:element ref="ns2:CultureName" minOccurs="0"/>
                <xsd:element ref="ns2:AppVersion" minOccurs="0"/>
                <xsd:element ref="ns2:TeamsChannelId" minOccurs="0"/>
                <xsd:element ref="ns2:Owner" minOccurs="0"/>
                <xsd:element ref="ns2:Math_Settings" minOccurs="0"/>
                <xsd:element ref="ns2:DefaultSectionNames" minOccurs="0"/>
                <xsd:element ref="ns2:Templates" minOccurs="0"/>
                <xsd:element ref="ns2:Leaders" minOccurs="0"/>
                <xsd:element ref="ns2:Members" minOccurs="0"/>
                <xsd:element ref="ns2:Member_Groups" minOccurs="0"/>
                <xsd:element ref="ns2:Distribution_Groups" minOccurs="0"/>
                <xsd:element ref="ns2:LMS_Mappings" minOccurs="0"/>
                <xsd:element ref="ns2:Invited_Leaders" minOccurs="0"/>
                <xsd:element ref="ns2:Invited_Members" minOccurs="0"/>
                <xsd:element ref="ns2:Self_Registration_Enabled" minOccurs="0"/>
                <xsd:element ref="ns2:Has_Leaders_Only_SectionGroup" minOccurs="0"/>
                <xsd:element ref="ns2:Is_Collaboration_Space_Locked" minOccurs="0"/>
                <xsd:element ref="ns2:IsNotebookLocked" minOccurs="0"/>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3:SharedWithUsers" minOccurs="0"/>
                <xsd:element ref="ns3:SharedWithDetails" minOccurs="0"/>
                <xsd:element ref="ns2:MediaServiceDateTaken"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9f4336d-ba69-415b-a754-ba3a8881b8ca" elementFormDefault="qualified">
    <xsd:import namespace="http://schemas.microsoft.com/office/2006/documentManagement/types"/>
    <xsd:import namespace="http://schemas.microsoft.com/office/infopath/2007/PartnerControls"/>
    <xsd:element name="NotebookType" ma:index="8" nillable="true" ma:displayName="Notebook Type" ma:internalName="NotebookType">
      <xsd:simpleType>
        <xsd:restriction base="dms:Text"/>
      </xsd:simpleType>
    </xsd:element>
    <xsd:element name="FolderType" ma:index="9" nillable="true" ma:displayName="Folder Type" ma:internalName="FolderType">
      <xsd:simpleType>
        <xsd:restriction base="dms:Text"/>
      </xsd:simpleType>
    </xsd:element>
    <xsd:element name="CultureName" ma:index="10" nillable="true" ma:displayName="Culture Name" ma:internalName="CultureName">
      <xsd:simpleType>
        <xsd:restriction base="dms:Text"/>
      </xsd:simpleType>
    </xsd:element>
    <xsd:element name="AppVersion" ma:index="11" nillable="true" ma:displayName="App Version" ma:internalName="AppVersion">
      <xsd:simpleType>
        <xsd:restriction base="dms:Text"/>
      </xsd:simpleType>
    </xsd:element>
    <xsd:element name="TeamsChannelId" ma:index="12" nillable="true" ma:displayName="Teams Channel Id" ma:internalName="TeamsChannelId">
      <xsd:simpleType>
        <xsd:restriction base="dms:Text"/>
      </xsd:simpleType>
    </xsd:element>
    <xsd:element name="Owner" ma:index="13" nillable="true" ma:displayName="Owner"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ath_Settings" ma:index="14" nillable="true" ma:displayName="Math Settings" ma:internalName="Math_Settings">
      <xsd:simpleType>
        <xsd:restriction base="dms:Text"/>
      </xsd:simpleType>
    </xsd:element>
    <xsd:element name="DefaultSectionNames" ma:index="15" nillable="true" ma:displayName="Default Section Names" ma:internalName="DefaultSectionNames">
      <xsd:simpleType>
        <xsd:restriction base="dms:Note">
          <xsd:maxLength value="255"/>
        </xsd:restriction>
      </xsd:simpleType>
    </xsd:element>
    <xsd:element name="Templates" ma:index="16" nillable="true" ma:displayName="Templates" ma:internalName="Templates">
      <xsd:simpleType>
        <xsd:restriction base="dms:Note">
          <xsd:maxLength value="255"/>
        </xsd:restriction>
      </xsd:simpleType>
    </xsd:element>
    <xsd:element name="Leaders" ma:index="17" nillable="true" ma:displayName="Leaders" ma:internalName="Leader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mbers" ma:index="18" nillable="true" ma:displayName="Members" ma:internalName="Member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mber_Groups" ma:index="19" nillable="true" ma:displayName="Member Groups" ma:internalName="Member_Group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istribution_Groups" ma:index="20" nillable="true" ma:displayName="Distribution Groups" ma:internalName="Distribution_Groups">
      <xsd:simpleType>
        <xsd:restriction base="dms:Note">
          <xsd:maxLength value="255"/>
        </xsd:restriction>
      </xsd:simpleType>
    </xsd:element>
    <xsd:element name="LMS_Mappings" ma:index="21" nillable="true" ma:displayName="LMS Mappings" ma:internalName="LMS_Mappings">
      <xsd:simpleType>
        <xsd:restriction base="dms:Note">
          <xsd:maxLength value="255"/>
        </xsd:restriction>
      </xsd:simpleType>
    </xsd:element>
    <xsd:element name="Invited_Leaders" ma:index="22" nillable="true" ma:displayName="Invited Leaders" ma:internalName="Invited_Leaders">
      <xsd:simpleType>
        <xsd:restriction base="dms:Note">
          <xsd:maxLength value="255"/>
        </xsd:restriction>
      </xsd:simpleType>
    </xsd:element>
    <xsd:element name="Invited_Members" ma:index="23" nillable="true" ma:displayName="Invited Members" ma:internalName="Invited_Members">
      <xsd:simpleType>
        <xsd:restriction base="dms:Note">
          <xsd:maxLength value="255"/>
        </xsd:restriction>
      </xsd:simpleType>
    </xsd:element>
    <xsd:element name="Self_Registration_Enabled" ma:index="24" nillable="true" ma:displayName="Self Registration Enabled" ma:internalName="Self_Registration_Enabled">
      <xsd:simpleType>
        <xsd:restriction base="dms:Boolean"/>
      </xsd:simpleType>
    </xsd:element>
    <xsd:element name="Has_Leaders_Only_SectionGroup" ma:index="25" nillable="true" ma:displayName="Has Leaders Only SectionGroup" ma:internalName="Has_Leaders_Only_SectionGroup">
      <xsd:simpleType>
        <xsd:restriction base="dms:Boolean"/>
      </xsd:simpleType>
    </xsd:element>
    <xsd:element name="Is_Collaboration_Space_Locked" ma:index="26" nillable="true" ma:displayName="Is Collaboration Space Locked" ma:internalName="Is_Collaboration_Space_Locked">
      <xsd:simpleType>
        <xsd:restriction base="dms:Boolean"/>
      </xsd:simpleType>
    </xsd:element>
    <xsd:element name="IsNotebookLocked" ma:index="27" nillable="true" ma:displayName="Is Notebook Locked" ma:internalName="IsNotebookLocked">
      <xsd:simpleType>
        <xsd:restriction base="dms:Boolean"/>
      </xsd:simpleType>
    </xsd:element>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0" nillable="true" ma:displayName="Tags" ma:internalName="MediaServiceAutoTags" ma:readOnly="true">
      <xsd:simpleType>
        <xsd:restriction base="dms:Text"/>
      </xsd:simpleType>
    </xsd:element>
    <xsd:element name="MediaServiceGenerationTime" ma:index="31" nillable="true" ma:displayName="MediaServiceGenerationTime" ma:hidden="true" ma:internalName="MediaServiceGenerationTime" ma:readOnly="true">
      <xsd:simpleType>
        <xsd:restriction base="dms:Text"/>
      </xsd:simpleType>
    </xsd:element>
    <xsd:element name="MediaServiceEventHashCode" ma:index="32" nillable="true" ma:displayName="MediaServiceEventHashCode" ma:hidden="true" ma:internalName="MediaServiceEventHashCode" ma:readOnly="true">
      <xsd:simpleType>
        <xsd:restriction base="dms:Text"/>
      </xsd:simpleType>
    </xsd:element>
    <xsd:element name="MediaServiceOCR" ma:index="33" nillable="true" ma:displayName="Extracted Text" ma:internalName="MediaServiceOCR" ma:readOnly="true">
      <xsd:simpleType>
        <xsd:restriction base="dms:Note">
          <xsd:maxLength value="255"/>
        </xsd:restriction>
      </xsd:simpleType>
    </xsd:element>
    <xsd:element name="MediaServiceAutoKeyPoints" ma:index="34" nillable="true" ma:displayName="MediaServiceAutoKeyPoints" ma:hidden="true" ma:internalName="MediaServiceAutoKeyPoints" ma:readOnly="true">
      <xsd:simpleType>
        <xsd:restriction base="dms:Note"/>
      </xsd:simpleType>
    </xsd:element>
    <xsd:element name="MediaServiceKeyPoints" ma:index="35" nillable="true" ma:displayName="KeyPoints" ma:internalName="MediaServiceKeyPoints" ma:readOnly="true">
      <xsd:simpleType>
        <xsd:restriction base="dms:Note">
          <xsd:maxLength value="255"/>
        </xsd:restriction>
      </xsd:simpleType>
    </xsd:element>
    <xsd:element name="MediaServiceDateTaken" ma:index="38" nillable="true" ma:displayName="MediaServiceDateTaken" ma:hidden="true" ma:internalName="MediaServiceDateTaken" ma:readOnly="true">
      <xsd:simpleType>
        <xsd:restriction base="dms:Text"/>
      </xsd:simpleType>
    </xsd:element>
    <xsd:element name="MediaServiceLocation" ma:index="39" nillable="true" ma:displayName="Location" ma:internalName="MediaServiceLocation" ma:readOnly="true">
      <xsd:simpleType>
        <xsd:restriction base="dms:Text"/>
      </xsd:simpleType>
    </xsd:element>
    <xsd:element name="MediaLengthInSeconds" ma:index="4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25231535-83bb-412e-965b-b04f2f619710" elementFormDefault="qualified">
    <xsd:import namespace="http://schemas.microsoft.com/office/2006/documentManagement/types"/>
    <xsd:import namespace="http://schemas.microsoft.com/office/infopath/2007/PartnerControls"/>
    <xsd:element name="SharedWithUsers" ma:index="3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efaultSectionNames xmlns="b9f4336d-ba69-415b-a754-ba3a8881b8ca" xsi:nil="true"/>
    <Invited_Members xmlns="b9f4336d-ba69-415b-a754-ba3a8881b8ca" xsi:nil="true"/>
    <Math_Settings xmlns="b9f4336d-ba69-415b-a754-ba3a8881b8ca" xsi:nil="true"/>
    <Templates xmlns="b9f4336d-ba69-415b-a754-ba3a8881b8ca" xsi:nil="true"/>
    <Member_Groups xmlns="b9f4336d-ba69-415b-a754-ba3a8881b8ca">
      <UserInfo>
        <DisplayName/>
        <AccountId xsi:nil="true"/>
        <AccountType/>
      </UserInfo>
    </Member_Groups>
    <AppVersion xmlns="b9f4336d-ba69-415b-a754-ba3a8881b8ca" xsi:nil="true"/>
    <Has_Leaders_Only_SectionGroup xmlns="b9f4336d-ba69-415b-a754-ba3a8881b8ca" xsi:nil="true"/>
    <LMS_Mappings xmlns="b9f4336d-ba69-415b-a754-ba3a8881b8ca" xsi:nil="true"/>
    <Invited_Leaders xmlns="b9f4336d-ba69-415b-a754-ba3a8881b8ca" xsi:nil="true"/>
    <CultureName xmlns="b9f4336d-ba69-415b-a754-ba3a8881b8ca" xsi:nil="true"/>
    <Owner xmlns="b9f4336d-ba69-415b-a754-ba3a8881b8ca">
      <UserInfo>
        <DisplayName/>
        <AccountId xsi:nil="true"/>
        <AccountType/>
      </UserInfo>
    </Owner>
    <TeamsChannelId xmlns="b9f4336d-ba69-415b-a754-ba3a8881b8ca" xsi:nil="true"/>
    <IsNotebookLocked xmlns="b9f4336d-ba69-415b-a754-ba3a8881b8ca" xsi:nil="true"/>
    <NotebookType xmlns="b9f4336d-ba69-415b-a754-ba3a8881b8ca" xsi:nil="true"/>
    <FolderType xmlns="b9f4336d-ba69-415b-a754-ba3a8881b8ca" xsi:nil="true"/>
    <Leaders xmlns="b9f4336d-ba69-415b-a754-ba3a8881b8ca">
      <UserInfo>
        <DisplayName/>
        <AccountId xsi:nil="true"/>
        <AccountType/>
      </UserInfo>
    </Leaders>
    <Distribution_Groups xmlns="b9f4336d-ba69-415b-a754-ba3a8881b8ca" xsi:nil="true"/>
    <Is_Collaboration_Space_Locked xmlns="b9f4336d-ba69-415b-a754-ba3a8881b8ca" xsi:nil="true"/>
    <Members xmlns="b9f4336d-ba69-415b-a754-ba3a8881b8ca">
      <UserInfo>
        <DisplayName/>
        <AccountId xsi:nil="true"/>
        <AccountType/>
      </UserInfo>
    </Members>
    <Self_Registration_Enabled xmlns="b9f4336d-ba69-415b-a754-ba3a8881b8ca" xsi:nil="true"/>
  </documentManagement>
</p:properties>
</file>

<file path=customXml/item4.xml><?xml version="1.0" encoding="utf-8"?>
<LongProperties xmlns="http://schemas.microsoft.com/office/2006/metadata/longProperties"/>
</file>

<file path=customXml/itemProps1.xml><?xml version="1.0" encoding="utf-8"?>
<ds:datastoreItem xmlns:ds="http://schemas.openxmlformats.org/officeDocument/2006/customXml" ds:itemID="{149F2AF4-5B32-40EC-9DAB-4B683976B0CD}"/>
</file>

<file path=customXml/itemProps2.xml><?xml version="1.0" encoding="utf-8"?>
<ds:datastoreItem xmlns:ds="http://schemas.openxmlformats.org/officeDocument/2006/customXml" ds:itemID="{1EDCCB9A-E3DA-4798-950E-D75CB47F2F23}"/>
</file>

<file path=customXml/itemProps3.xml><?xml version="1.0" encoding="utf-8"?>
<ds:datastoreItem xmlns:ds="http://schemas.openxmlformats.org/officeDocument/2006/customXml" ds:itemID="{32F91CFE-D562-40A7-BFBF-74FD251F1E2E}"/>
</file>

<file path=customXml/itemProps4.xml><?xml version="1.0" encoding="utf-8"?>
<ds:datastoreItem xmlns:ds="http://schemas.openxmlformats.org/officeDocument/2006/customXml" ds:itemID="{06DF01D2-52FF-405A-B0BD-F40299F220D3}"/>
</file>

<file path=docProps/app.xml><?xml version="1.0" encoding="utf-8"?>
<Properties xmlns="http://schemas.openxmlformats.org/officeDocument/2006/extended-properties" xmlns:vt="http://schemas.openxmlformats.org/officeDocument/2006/docPropsVTypes">
  <Application>Microsoft Excel Online</Application>
  <Manager/>
  <Company>Blancco Oy</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tiainens</dc:creator>
  <cp:keywords/>
  <dc:description/>
  <cp:lastModifiedBy>Laitinen Janne</cp:lastModifiedBy>
  <cp:revision/>
  <dcterms:created xsi:type="dcterms:W3CDTF">2001-09-19T11:10:32Z</dcterms:created>
  <dcterms:modified xsi:type="dcterms:W3CDTF">2021-10-19T06:16:51Z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
    <vt:lpwstr>5Z5MQY7XQYA7-28-101</vt:lpwstr>
  </property>
  <property fmtid="{D5CDD505-2E9C-101B-9397-08002B2CF9AE}" pid="3" name="_dlc_DocIdItemGuid">
    <vt:lpwstr>17f81ba9-6911-4d73-b56a-1a0e39826f84</vt:lpwstr>
  </property>
  <property fmtid="{D5CDD505-2E9C-101B-9397-08002B2CF9AE}" pid="4" name="_dlc_DocIdUrl">
    <vt:lpwstr>https://balentor.sharepoint.com/_layouts/DocIdRedir.aspx?ID=5Z5MQY7XQYA7-28-101, 5Z5MQY7XQYA7-28-101</vt:lpwstr>
  </property>
  <property fmtid="{D5CDD505-2E9C-101B-9397-08002B2CF9AE}" pid="5" name="i67ee35e6585473eb6f244fea5cd8afa">
    <vt:lpwstr/>
  </property>
  <property fmtid="{D5CDD505-2E9C-101B-9397-08002B2CF9AE}" pid="6" name="g7842f6c2d9549e3b9f39a083bada2b3">
    <vt:lpwstr/>
  </property>
  <property fmtid="{D5CDD505-2E9C-101B-9397-08002B2CF9AE}" pid="7" name="TaxCatchAll">
    <vt:lpwstr/>
  </property>
  <property fmtid="{D5CDD505-2E9C-101B-9397-08002B2CF9AE}" pid="8" name="g3bad3061f8a45ccad59592056eddec7">
    <vt:lpwstr/>
  </property>
  <property fmtid="{D5CDD505-2E9C-101B-9397-08002B2CF9AE}" pid="9" name="Order">
    <vt:lpwstr>10100.0000000000</vt:lpwstr>
  </property>
  <property fmtid="{D5CDD505-2E9C-101B-9397-08002B2CF9AE}" pid="10" name="ContentTypeId">
    <vt:lpwstr>0x01010057D71E8CCE9FE74386EBEE19DDE74750</vt:lpwstr>
  </property>
</Properties>
</file>